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.KÉPVISELŐ-TESTÜLET\ELŐTERJESZTÉS\2019\02.14\"/>
    </mc:Choice>
  </mc:AlternateContent>
  <xr:revisionPtr revIDLastSave="0" documentId="8_{048443FE-58FC-4682-8AEA-817CD71B704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Munka1!$A$1:$Q$51</definedName>
  </definedNames>
  <calcPr calcId="181029"/>
</workbook>
</file>

<file path=xl/calcChain.xml><?xml version="1.0" encoding="utf-8"?>
<calcChain xmlns="http://schemas.openxmlformats.org/spreadsheetml/2006/main">
  <c r="P19" i="1" l="1"/>
  <c r="F41" i="1" s="1"/>
  <c r="L41" i="1" s="1"/>
  <c r="P11" i="1"/>
  <c r="F33" i="1" s="1"/>
  <c r="L33" i="1" s="1"/>
  <c r="P12" i="1"/>
  <c r="F34" i="1" s="1"/>
  <c r="L34" i="1" s="1"/>
  <c r="P13" i="1"/>
  <c r="F35" i="1" s="1"/>
  <c r="L35" i="1" s="1"/>
  <c r="P14" i="1"/>
  <c r="F36" i="1" s="1"/>
  <c r="L36" i="1" s="1"/>
  <c r="P16" i="1"/>
  <c r="F38" i="1" s="1"/>
  <c r="L38" i="1" s="1"/>
  <c r="P17" i="1"/>
  <c r="F39" i="1" s="1"/>
  <c r="L39" i="1" s="1"/>
  <c r="P18" i="1"/>
  <c r="F40" i="1" s="1"/>
  <c r="L40" i="1" s="1"/>
  <c r="P20" i="1"/>
  <c r="F42" i="1" s="1"/>
  <c r="L42" i="1" s="1"/>
  <c r="P22" i="1"/>
  <c r="F44" i="1" s="1"/>
  <c r="L44" i="1" s="1"/>
  <c r="L45" i="1"/>
  <c r="L46" i="1"/>
  <c r="P25" i="1"/>
  <c r="F47" i="1" s="1"/>
  <c r="L47" i="1" s="1"/>
  <c r="P26" i="1"/>
  <c r="F48" i="1" s="1"/>
  <c r="L48" i="1" s="1"/>
  <c r="P9" i="1"/>
  <c r="P24" i="1"/>
  <c r="P23" i="1"/>
  <c r="L49" i="1" l="1"/>
  <c r="L50" i="1" l="1"/>
  <c r="L51" i="1" s="1"/>
</calcChain>
</file>

<file path=xl/sharedStrings.xml><?xml version="1.0" encoding="utf-8"?>
<sst xmlns="http://schemas.openxmlformats.org/spreadsheetml/2006/main" count="139" uniqueCount="84">
  <si>
    <t>munkavégzés leírása</t>
  </si>
  <si>
    <t>1.1</t>
  </si>
  <si>
    <t>db</t>
  </si>
  <si>
    <t>1.2</t>
  </si>
  <si>
    <t>1.2.1</t>
  </si>
  <si>
    <t>m2</t>
  </si>
  <si>
    <t>1.2.3</t>
  </si>
  <si>
    <t>1.2.4</t>
  </si>
  <si>
    <t>1.2.5</t>
  </si>
  <si>
    <t>1.3</t>
  </si>
  <si>
    <t>1.3.1</t>
  </si>
  <si>
    <t>Gyepfelületek ápolása</t>
  </si>
  <si>
    <t>1.1.1</t>
  </si>
  <si>
    <t>1.1.2</t>
  </si>
  <si>
    <t>1.1.3</t>
  </si>
  <si>
    <t>1.1.6</t>
  </si>
  <si>
    <t>zöldterületet szegélyező gyepsávok, árkok, padkák kaszálása damilos motoros kaszával</t>
  </si>
  <si>
    <t>cserjefoltok szakszerű tavaszi/őszi metszése, hulladék elszállítása</t>
  </si>
  <si>
    <t>műfüves labdarúgópálya tisztítása, gépi seprűzése, őszi lombeltakarítása</t>
  </si>
  <si>
    <t>No.</t>
  </si>
  <si>
    <t>cserjefoltok műtrágyázása NPK 15:15:15 25 gr/m2/alk.</t>
  </si>
  <si>
    <t>Közpark</t>
  </si>
  <si>
    <t>ÖSSZESEN:</t>
  </si>
  <si>
    <t>átalány</t>
  </si>
  <si>
    <t>gyepfelületek tavaszi tisztítása: gépi gyepszellőztetés, gereblyézés, hengerlés, egyenetlenségek, vakondtúrások eltávolítása, hulladék elszállítása</t>
  </si>
  <si>
    <t>Skate park</t>
  </si>
  <si>
    <t>Játszótér - Tulipán u.</t>
  </si>
  <si>
    <t>Játszótér - Öszapó u.</t>
  </si>
  <si>
    <t>Játszótér - Mandula köz</t>
  </si>
  <si>
    <t>kertberendezések, padok, pavillon, kerékpártartók, ivókút, táblák, játékok stb. karbantartása</t>
  </si>
  <si>
    <t xml:space="preserve"> öntöző rendszer komplett üzemeltetése, karbantartása, </t>
  </si>
  <si>
    <t>erdei aljnövényzet gondozás, gyomtalanítása, metszése</t>
  </si>
  <si>
    <t xml:space="preserve">cserjefoltok gondozása:  gyomlálás, szélvágás, növényvédelem, </t>
  </si>
  <si>
    <t>útfelületek karbantartása: seprés nyírások alkalmával, szükség esetén vegyszeres gyomírtás, szegélyvágás az utak mentén évi min. 2 alkalommal</t>
  </si>
  <si>
    <t>futópálya karbantartása: gyomtalanítás, egyengetés</t>
  </si>
  <si>
    <t>gyepfelületek gépi kaszálása hetente, kaszálék gyűjtése és elszállítása, őszi lombgyűjtés, szüség esetén károkozók elleni fellépés</t>
  </si>
  <si>
    <t>gyepfelületek műtrágyázása speciális hosszú hatású gyeptrágyával (COMPO, Eurogreen, Scotts etc.) 25 gr/m2/alk.</t>
  </si>
  <si>
    <t>gondozandó ingatlan hrsz-a</t>
  </si>
  <si>
    <t>gondozandó ingatlan teljes területe</t>
  </si>
  <si>
    <t>935/2</t>
  </si>
  <si>
    <t>418/13</t>
  </si>
  <si>
    <t>764/1</t>
  </si>
  <si>
    <t>723/4</t>
  </si>
  <si>
    <t>714/6</t>
  </si>
  <si>
    <t>83, 148</t>
  </si>
  <si>
    <t>Cserjefoltok és fák ápolása</t>
  </si>
  <si>
    <t>1.2.2</t>
  </si>
  <si>
    <t>1.3.2</t>
  </si>
  <si>
    <t>1.3.3</t>
  </si>
  <si>
    <t>1.3.4</t>
  </si>
  <si>
    <t>1.3.5</t>
  </si>
  <si>
    <t>Játszótér - Muskátli utca</t>
  </si>
  <si>
    <t>fák metszése, tőhajtások eltávolítása, növényvédelme, karózás igazítása, fatányérok gyomtalanítása</t>
  </si>
  <si>
    <t>mennyiségek</t>
  </si>
  <si>
    <t>mennyiségi egység</t>
  </si>
  <si>
    <t>mennyiség</t>
  </si>
  <si>
    <t>egységár</t>
  </si>
  <si>
    <t>MUNKÁLATOK</t>
  </si>
  <si>
    <t>objektum</t>
  </si>
  <si>
    <t>munkavégzések száma</t>
  </si>
  <si>
    <t xml:space="preserve">összár (menny. x munkavégzés száma x egységár) </t>
  </si>
  <si>
    <t>ÖSSZESEN NETTÓ:</t>
  </si>
  <si>
    <t>27% ÁFA:</t>
  </si>
  <si>
    <t>MINDÖSSZESEN (BRUTTÓ):</t>
  </si>
  <si>
    <t xml:space="preserve">munkavégzések száma </t>
  </si>
  <si>
    <t>Kimutatás az elvégzendő munkákról</t>
  </si>
  <si>
    <t>gyepfelületek gépi kaszálása 2 hetente, kaszálék gyűjtése és elszállítása, őszi lombgyűjtés, szüség esetén károkozók elleni fellépés</t>
  </si>
  <si>
    <t>erdei aljnövényzet gondozása, gyomtalanítása, metszése</t>
  </si>
  <si>
    <t xml:space="preserve"> öntöző rendszer komplett üzemeltetése, karbantartása anyagköltséggel (anyagköltségkeret: 100.000 Ft/év anyagbeszerzési számlák alapján történő elszámolás)</t>
  </si>
  <si>
    <t>gyepfelületek műtrágyázása speciális hosszú hatású (2-3 hónap) gyeptrágyával 25 gr/m2/alk.</t>
  </si>
  <si>
    <t>egyéb munkák</t>
  </si>
  <si>
    <t>Tengelice u. óvoda</t>
  </si>
  <si>
    <t>Harangvirág u. óvoda</t>
  </si>
  <si>
    <t>731/8</t>
  </si>
  <si>
    <t>1348/1</t>
  </si>
  <si>
    <t xml:space="preserve"> </t>
  </si>
  <si>
    <t>PMH, Közösségi épületegyüttes</t>
  </si>
  <si>
    <t>Egészségház</t>
  </si>
  <si>
    <t xml:space="preserve">Új sportcsarnok </t>
  </si>
  <si>
    <t>731/9</t>
  </si>
  <si>
    <t xml:space="preserve">Intenzív fenntartású területek (játszóterek, közpark, óvodák, egészségház, új sportcsarnok, PMH és közösségi épületegyüttes) </t>
  </si>
  <si>
    <t>Telki - Zöldterületfenntartás 2019</t>
  </si>
  <si>
    <t>gyepfelületek ápolása</t>
  </si>
  <si>
    <t>Árajánlati lap: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</si>
</sst>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\ [$€-1]_-;\-* #,##0.00\ [$€-1]_-;_-* &quot;-&quot;??\ [$€-1]_-"/>
    <numFmt numFmtId="166" formatCode="_-* #,##0\ &quot;Ft&quot;_-;\-* #,##0\ &quot;Ft&quot;_-;_-* &quot;-&quot;??\ &quot;Ft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1"/>
      <name val="Arial Narrow"/>
      <family val="2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5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164" fontId="4" fillId="0" borderId="10" xfId="2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4" fillId="0" borderId="12" xfId="2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164" fontId="5" fillId="0" borderId="12" xfId="2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14" xfId="2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7" xfId="2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3" fillId="3" borderId="11" xfId="0" applyNumberFormat="1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49" fontId="3" fillId="0" borderId="21" xfId="0" applyNumberFormat="1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90" wrapText="1"/>
    </xf>
    <xf numFmtId="164" fontId="3" fillId="0" borderId="24" xfId="2" applyNumberFormat="1" applyFont="1" applyBorder="1" applyAlignment="1">
      <alignment horizontal="center" vertical="center" wrapText="1"/>
    </xf>
    <xf numFmtId="164" fontId="3" fillId="0" borderId="25" xfId="2" applyNumberFormat="1" applyFont="1" applyBorder="1" applyAlignment="1">
      <alignment horizontal="center" vertical="center" wrapText="1"/>
    </xf>
    <xf numFmtId="164" fontId="3" fillId="0" borderId="23" xfId="2" applyNumberFormat="1" applyFont="1" applyBorder="1" applyAlignment="1">
      <alignment horizontal="center" vertical="center" wrapText="1"/>
    </xf>
    <xf numFmtId="164" fontId="3" fillId="0" borderId="26" xfId="2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16" xfId="2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7" fillId="0" borderId="13" xfId="0" applyNumberFormat="1" applyFont="1" applyBorder="1" applyAlignment="1">
      <alignment vertical="center" wrapText="1"/>
    </xf>
    <xf numFmtId="166" fontId="7" fillId="0" borderId="39" xfId="0" applyNumberFormat="1" applyFont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5" borderId="23" xfId="0" applyNumberFormat="1" applyFont="1" applyFill="1" applyBorder="1" applyAlignment="1">
      <alignment horizontal="center"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49" fontId="3" fillId="6" borderId="19" xfId="0" applyNumberFormat="1" applyFont="1" applyFill="1" applyBorder="1" applyAlignment="1">
      <alignment horizontal="center" vertical="center" wrapText="1"/>
    </xf>
    <xf numFmtId="49" fontId="3" fillId="6" borderId="18" xfId="0" applyNumberFormat="1" applyFont="1" applyFill="1" applyBorder="1" applyAlignment="1">
      <alignment horizontal="center" vertical="center" wrapText="1"/>
    </xf>
    <xf numFmtId="49" fontId="3" fillId="6" borderId="29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6" borderId="38" xfId="0" applyNumberFormat="1" applyFont="1" applyFill="1" applyBorder="1" applyAlignment="1">
      <alignment horizontal="center" vertical="center" wrapText="1"/>
    </xf>
    <xf numFmtId="49" fontId="3" fillId="6" borderId="4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3" fillId="6" borderId="41" xfId="0" applyNumberFormat="1" applyFont="1" applyFill="1" applyBorder="1" applyAlignment="1">
      <alignment horizontal="center" vertical="center" wrapText="1"/>
    </xf>
    <xf numFmtId="49" fontId="3" fillId="6" borderId="42" xfId="0" applyNumberFormat="1" applyFont="1" applyFill="1" applyBorder="1" applyAlignment="1">
      <alignment horizontal="center" vertical="center" wrapText="1"/>
    </xf>
    <xf numFmtId="44" fontId="4" fillId="4" borderId="4" xfId="2" applyNumberFormat="1" applyFont="1" applyFill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166" fontId="4" fillId="0" borderId="4" xfId="2" applyNumberFormat="1" applyFont="1" applyBorder="1" applyAlignment="1">
      <alignment horizontal="center" vertical="center" wrapText="1"/>
    </xf>
    <xf numFmtId="166" fontId="4" fillId="0" borderId="12" xfId="2" applyNumberFormat="1" applyFont="1" applyBorder="1" applyAlignment="1">
      <alignment horizontal="center" vertical="center" wrapText="1"/>
    </xf>
    <xf numFmtId="166" fontId="4" fillId="0" borderId="30" xfId="2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6" xfId="2" applyNumberFormat="1" applyFont="1" applyBorder="1" applyAlignment="1">
      <alignment horizontal="center" vertical="center" wrapText="1"/>
    </xf>
    <xf numFmtId="44" fontId="4" fillId="4" borderId="16" xfId="2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6" fontId="4" fillId="0" borderId="16" xfId="2" applyNumberFormat="1" applyFont="1" applyBorder="1" applyAlignment="1">
      <alignment horizontal="center" vertical="center" wrapText="1"/>
    </xf>
    <xf numFmtId="166" fontId="4" fillId="0" borderId="17" xfId="2" applyNumberFormat="1" applyFont="1" applyBorder="1" applyAlignment="1">
      <alignment horizontal="center" vertical="center" wrapText="1"/>
    </xf>
    <xf numFmtId="166" fontId="4" fillId="0" borderId="31" xfId="2" applyNumberFormat="1" applyFont="1" applyBorder="1" applyAlignment="1">
      <alignment horizontal="center" vertical="center" wrapText="1"/>
    </xf>
    <xf numFmtId="166" fontId="8" fillId="0" borderId="28" xfId="0" applyNumberFormat="1" applyFont="1" applyBorder="1" applyAlignment="1">
      <alignment horizontal="center" vertical="center" wrapText="1"/>
    </xf>
    <xf numFmtId="0" fontId="4" fillId="0" borderId="16" xfId="2" applyNumberFormat="1" applyFont="1" applyBorder="1" applyAlignment="1">
      <alignment horizontal="center" vertical="center" wrapText="1"/>
    </xf>
  </cellXfs>
  <cellStyles count="3">
    <cellStyle name="Euro" xfId="1" xr:uid="{00000000-0005-0000-0000-000000000000}"/>
    <cellStyle name="Ezres" xfId="2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view="pageBreakPreview" zoomScaleNormal="100" zoomScaleSheetLayoutView="100" zoomScalePageLayoutView="90" workbookViewId="0">
      <selection activeCell="B9" sqref="B9:C9"/>
    </sheetView>
  </sheetViews>
  <sheetFormatPr defaultColWidth="9.140625" defaultRowHeight="12.75" x14ac:dyDescent="0.2"/>
  <cols>
    <col min="1" max="1" width="3.85546875" style="2" customWidth="1"/>
    <col min="2" max="2" width="46.85546875" style="3" customWidth="1"/>
    <col min="3" max="3" width="12" style="4" customWidth="1"/>
    <col min="4" max="4" width="4.5703125" style="4" customWidth="1"/>
    <col min="5" max="11" width="7.5703125" style="4" customWidth="1"/>
    <col min="12" max="12" width="6.7109375" style="4" customWidth="1"/>
    <col min="13" max="14" width="7.28515625" style="49" customWidth="1"/>
    <col min="15" max="15" width="7.28515625" style="4" customWidth="1"/>
    <col min="16" max="16" width="11.42578125" style="4" customWidth="1"/>
    <col min="17" max="17" width="6.42578125" style="4" customWidth="1"/>
    <col min="18" max="16384" width="9.140625" style="3"/>
  </cols>
  <sheetData>
    <row r="1" spans="1:19" ht="15.6" customHeight="1" x14ac:dyDescent="0.2">
      <c r="A1" s="68" t="s">
        <v>81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s="1" customFormat="1" ht="13.9" customHeight="1" x14ac:dyDescent="0.2">
      <c r="A2" s="69" t="s">
        <v>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9" s="1" customFormat="1" ht="14.1" customHeight="1" x14ac:dyDescent="0.2">
      <c r="A3" s="70" t="s">
        <v>65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9" ht="13.5" thickBot="1" x14ac:dyDescent="0.25"/>
    <row r="5" spans="1:19" s="6" customFormat="1" ht="27" customHeight="1" thickBot="1" x14ac:dyDescent="0.25">
      <c r="A5" s="5" t="s">
        <v>19</v>
      </c>
      <c r="B5" s="37" t="s">
        <v>0</v>
      </c>
      <c r="C5" s="40" t="s">
        <v>64</v>
      </c>
      <c r="D5" s="77" t="s">
        <v>53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9"/>
      <c r="Q5" s="41"/>
    </row>
    <row r="6" spans="1:19" s="1" customFormat="1" ht="42" customHeight="1" x14ac:dyDescent="0.2">
      <c r="A6" s="38"/>
      <c r="B6" s="85" t="s">
        <v>75</v>
      </c>
      <c r="C6" s="7"/>
      <c r="D6" s="8"/>
      <c r="E6" s="81" t="s">
        <v>25</v>
      </c>
      <c r="F6" s="81" t="s">
        <v>26</v>
      </c>
      <c r="G6" s="81" t="s">
        <v>27</v>
      </c>
      <c r="H6" s="81" t="s">
        <v>28</v>
      </c>
      <c r="I6" s="81" t="s">
        <v>21</v>
      </c>
      <c r="J6" s="81" t="s">
        <v>51</v>
      </c>
      <c r="K6" s="83" t="s">
        <v>76</v>
      </c>
      <c r="L6" s="80" t="s">
        <v>71</v>
      </c>
      <c r="M6" s="82" t="s">
        <v>72</v>
      </c>
      <c r="N6" s="82" t="s">
        <v>77</v>
      </c>
      <c r="O6" s="82" t="s">
        <v>78</v>
      </c>
      <c r="P6" s="88" t="s">
        <v>22</v>
      </c>
    </row>
    <row r="7" spans="1:19" s="1" customFormat="1" x14ac:dyDescent="0.2">
      <c r="A7" s="39"/>
      <c r="B7" s="86"/>
      <c r="C7" s="7"/>
      <c r="D7" s="9"/>
      <c r="E7" s="84"/>
      <c r="F7" s="84"/>
      <c r="G7" s="84"/>
      <c r="H7" s="84"/>
      <c r="I7" s="84"/>
      <c r="J7" s="84"/>
      <c r="K7" s="87"/>
      <c r="L7" s="81"/>
      <c r="M7" s="83"/>
      <c r="N7" s="83"/>
      <c r="O7" s="83"/>
      <c r="P7" s="89"/>
    </row>
    <row r="8" spans="1:19" s="1" customFormat="1" ht="14.45" customHeight="1" x14ac:dyDescent="0.2">
      <c r="A8" s="39"/>
      <c r="B8" s="90" t="s">
        <v>37</v>
      </c>
      <c r="C8" s="91"/>
      <c r="D8" s="9"/>
      <c r="E8" s="10" t="s">
        <v>39</v>
      </c>
      <c r="F8" s="10" t="s">
        <v>40</v>
      </c>
      <c r="G8" s="10">
        <v>1430</v>
      </c>
      <c r="H8" s="10" t="s">
        <v>41</v>
      </c>
      <c r="I8" s="10" t="s">
        <v>42</v>
      </c>
      <c r="J8" s="10" t="s">
        <v>43</v>
      </c>
      <c r="K8" s="42" t="s">
        <v>44</v>
      </c>
      <c r="L8" s="42" t="s">
        <v>74</v>
      </c>
      <c r="M8" s="42" t="s">
        <v>73</v>
      </c>
      <c r="N8" s="42">
        <v>1301</v>
      </c>
      <c r="O8" s="42" t="s">
        <v>79</v>
      </c>
      <c r="P8" s="43"/>
    </row>
    <row r="9" spans="1:19" ht="14.45" customHeight="1" x14ac:dyDescent="0.2">
      <c r="A9" s="48"/>
      <c r="B9" s="97" t="s">
        <v>38</v>
      </c>
      <c r="C9" s="98"/>
      <c r="D9" s="11"/>
      <c r="E9" s="12">
        <v>4000</v>
      </c>
      <c r="F9" s="12">
        <v>2700</v>
      </c>
      <c r="G9" s="12">
        <v>1700</v>
      </c>
      <c r="H9" s="12">
        <v>1800</v>
      </c>
      <c r="I9" s="12">
        <v>7200</v>
      </c>
      <c r="J9" s="12">
        <v>2700</v>
      </c>
      <c r="K9" s="12">
        <v>3000</v>
      </c>
      <c r="L9" s="12">
        <v>4000</v>
      </c>
      <c r="M9" s="12">
        <v>4200</v>
      </c>
      <c r="N9" s="12">
        <v>2200</v>
      </c>
      <c r="O9" s="12">
        <v>2700</v>
      </c>
      <c r="P9" s="44">
        <f>SUM(E9:O9)</f>
        <v>36200</v>
      </c>
      <c r="Q9" s="3"/>
    </row>
    <row r="10" spans="1:19" s="59" customFormat="1" ht="12.6" customHeight="1" x14ac:dyDescent="0.2">
      <c r="A10" s="60" t="s">
        <v>1</v>
      </c>
      <c r="B10" s="61" t="s">
        <v>82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58"/>
      <c r="R10" s="58"/>
      <c r="S10" s="58"/>
    </row>
    <row r="11" spans="1:19" ht="29.25" customHeight="1" x14ac:dyDescent="0.2">
      <c r="A11" s="13" t="s">
        <v>12</v>
      </c>
      <c r="B11" s="14" t="s">
        <v>24</v>
      </c>
      <c r="C11" s="15">
        <v>1</v>
      </c>
      <c r="D11" s="16" t="s">
        <v>5</v>
      </c>
      <c r="E11" s="17">
        <v>1100</v>
      </c>
      <c r="F11" s="17">
        <v>1200</v>
      </c>
      <c r="G11" s="17">
        <v>1200</v>
      </c>
      <c r="H11" s="17">
        <v>1500</v>
      </c>
      <c r="I11" s="17">
        <v>3700</v>
      </c>
      <c r="J11" s="17">
        <v>1100</v>
      </c>
      <c r="K11" s="17">
        <v>1800</v>
      </c>
      <c r="L11" s="17">
        <v>2000</v>
      </c>
      <c r="M11" s="17">
        <v>2000</v>
      </c>
      <c r="N11" s="17">
        <v>1000</v>
      </c>
      <c r="O11" s="17">
        <v>700</v>
      </c>
      <c r="P11" s="45">
        <f>SUM(E11:O11)</f>
        <v>17300</v>
      </c>
      <c r="Q11" s="3"/>
    </row>
    <row r="12" spans="1:19" ht="29.25" customHeight="1" x14ac:dyDescent="0.2">
      <c r="A12" s="18" t="s">
        <v>13</v>
      </c>
      <c r="B12" s="19" t="s">
        <v>66</v>
      </c>
      <c r="C12" s="10">
        <v>16</v>
      </c>
      <c r="D12" s="50" t="s">
        <v>5</v>
      </c>
      <c r="E12" s="20">
        <v>1100</v>
      </c>
      <c r="F12" s="20">
        <v>1200</v>
      </c>
      <c r="G12" s="20">
        <v>1200</v>
      </c>
      <c r="H12" s="20">
        <v>1500</v>
      </c>
      <c r="I12" s="20">
        <v>3700</v>
      </c>
      <c r="J12" s="20">
        <v>1100</v>
      </c>
      <c r="K12" s="17">
        <v>1800</v>
      </c>
      <c r="L12" s="17">
        <v>2000</v>
      </c>
      <c r="M12" s="17">
        <v>2000</v>
      </c>
      <c r="N12" s="17">
        <v>1000</v>
      </c>
      <c r="O12" s="17">
        <v>700</v>
      </c>
      <c r="P12" s="46">
        <f>SUM(E12:O12)</f>
        <v>17300</v>
      </c>
      <c r="Q12" s="3"/>
    </row>
    <row r="13" spans="1:19" ht="29.25" customHeight="1" x14ac:dyDescent="0.2">
      <c r="A13" s="18" t="s">
        <v>14</v>
      </c>
      <c r="B13" s="19" t="s">
        <v>69</v>
      </c>
      <c r="C13" s="10">
        <v>2</v>
      </c>
      <c r="D13" s="50" t="s">
        <v>5</v>
      </c>
      <c r="E13" s="20">
        <v>1100</v>
      </c>
      <c r="F13" s="20">
        <v>1200</v>
      </c>
      <c r="G13" s="20">
        <v>1200</v>
      </c>
      <c r="H13" s="20">
        <v>1500</v>
      </c>
      <c r="I13" s="20">
        <v>3700</v>
      </c>
      <c r="J13" s="20">
        <v>1100</v>
      </c>
      <c r="K13" s="17">
        <v>1800</v>
      </c>
      <c r="L13" s="17">
        <v>2000</v>
      </c>
      <c r="M13" s="17">
        <v>2000</v>
      </c>
      <c r="N13" s="17">
        <v>1000</v>
      </c>
      <c r="O13" s="17">
        <v>700</v>
      </c>
      <c r="P13" s="46">
        <f>SUM(E13:O13)</f>
        <v>17300</v>
      </c>
      <c r="Q13" s="3"/>
    </row>
    <row r="14" spans="1:19" ht="24.6" customHeight="1" x14ac:dyDescent="0.2">
      <c r="A14" s="18" t="s">
        <v>15</v>
      </c>
      <c r="B14" s="19" t="s">
        <v>16</v>
      </c>
      <c r="C14" s="10">
        <v>16</v>
      </c>
      <c r="D14" s="50" t="s">
        <v>5</v>
      </c>
      <c r="E14" s="20">
        <v>0</v>
      </c>
      <c r="F14" s="20">
        <v>700</v>
      </c>
      <c r="G14" s="20">
        <v>300</v>
      </c>
      <c r="H14" s="20">
        <v>100</v>
      </c>
      <c r="I14" s="20">
        <v>400</v>
      </c>
      <c r="J14" s="20">
        <v>900</v>
      </c>
      <c r="K14" s="20">
        <v>250</v>
      </c>
      <c r="L14" s="20">
        <v>400</v>
      </c>
      <c r="M14" s="20">
        <v>200</v>
      </c>
      <c r="N14" s="20">
        <v>0</v>
      </c>
      <c r="O14" s="20">
        <v>200</v>
      </c>
      <c r="P14" s="46">
        <f>SUM(E14:O14)</f>
        <v>3450</v>
      </c>
      <c r="Q14" s="3"/>
    </row>
    <row r="15" spans="1:19" ht="12.6" customHeight="1" x14ac:dyDescent="0.2">
      <c r="A15" s="64" t="s">
        <v>3</v>
      </c>
      <c r="B15" s="63" t="s">
        <v>45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5"/>
      <c r="Q15" s="3"/>
    </row>
    <row r="16" spans="1:19" s="26" customFormat="1" ht="25.5" x14ac:dyDescent="0.2">
      <c r="A16" s="21" t="s">
        <v>4</v>
      </c>
      <c r="B16" s="22" t="s">
        <v>17</v>
      </c>
      <c r="C16" s="23">
        <v>1</v>
      </c>
      <c r="D16" s="24" t="s">
        <v>5</v>
      </c>
      <c r="E16" s="25">
        <v>400</v>
      </c>
      <c r="F16" s="25">
        <v>140</v>
      </c>
      <c r="G16" s="25">
        <v>80</v>
      </c>
      <c r="H16" s="25">
        <v>250</v>
      </c>
      <c r="I16" s="25">
        <v>600</v>
      </c>
      <c r="J16" s="25">
        <v>150</v>
      </c>
      <c r="K16" s="25">
        <v>600</v>
      </c>
      <c r="L16" s="25">
        <v>620</v>
      </c>
      <c r="M16" s="25">
        <v>230</v>
      </c>
      <c r="N16" s="25">
        <v>200</v>
      </c>
      <c r="O16" s="25">
        <v>150</v>
      </c>
      <c r="P16" s="46">
        <f>SUM(E16:O16)</f>
        <v>3420</v>
      </c>
    </row>
    <row r="17" spans="1:17" ht="25.5" x14ac:dyDescent="0.2">
      <c r="A17" s="18" t="s">
        <v>46</v>
      </c>
      <c r="B17" s="19" t="s">
        <v>32</v>
      </c>
      <c r="C17" s="10">
        <v>7</v>
      </c>
      <c r="D17" s="50" t="s">
        <v>5</v>
      </c>
      <c r="E17" s="20">
        <v>400</v>
      </c>
      <c r="F17" s="20">
        <v>140</v>
      </c>
      <c r="G17" s="20">
        <v>80</v>
      </c>
      <c r="H17" s="20">
        <v>250</v>
      </c>
      <c r="I17" s="20">
        <v>600</v>
      </c>
      <c r="J17" s="20">
        <v>150</v>
      </c>
      <c r="K17" s="25">
        <v>600</v>
      </c>
      <c r="L17" s="20">
        <v>620</v>
      </c>
      <c r="M17" s="20">
        <v>230</v>
      </c>
      <c r="N17" s="20">
        <v>200</v>
      </c>
      <c r="O17" s="20">
        <v>150</v>
      </c>
      <c r="P17" s="46">
        <f>SUM(E17:O17)</f>
        <v>3420</v>
      </c>
      <c r="Q17" s="3"/>
    </row>
    <row r="18" spans="1:17" ht="25.5" x14ac:dyDescent="0.2">
      <c r="A18" s="18" t="s">
        <v>6</v>
      </c>
      <c r="B18" s="19" t="s">
        <v>20</v>
      </c>
      <c r="C18" s="10">
        <v>2</v>
      </c>
      <c r="D18" s="50" t="s">
        <v>5</v>
      </c>
      <c r="E18" s="20">
        <v>400</v>
      </c>
      <c r="F18" s="20">
        <v>140</v>
      </c>
      <c r="G18" s="20">
        <v>80</v>
      </c>
      <c r="H18" s="20">
        <v>250</v>
      </c>
      <c r="I18" s="20">
        <v>600</v>
      </c>
      <c r="J18" s="20">
        <v>150</v>
      </c>
      <c r="K18" s="25">
        <v>600</v>
      </c>
      <c r="L18" s="20">
        <v>620</v>
      </c>
      <c r="M18" s="20">
        <v>230</v>
      </c>
      <c r="N18" s="20">
        <v>200</v>
      </c>
      <c r="O18" s="20">
        <v>150</v>
      </c>
      <c r="P18" s="46">
        <f>SUM(E18:O18)</f>
        <v>3420</v>
      </c>
      <c r="Q18" s="3"/>
    </row>
    <row r="19" spans="1:17" ht="25.5" x14ac:dyDescent="0.2">
      <c r="A19" s="18" t="s">
        <v>7</v>
      </c>
      <c r="B19" s="19" t="s">
        <v>67</v>
      </c>
      <c r="C19" s="10">
        <v>2</v>
      </c>
      <c r="D19" s="50" t="s">
        <v>5</v>
      </c>
      <c r="E19" s="20">
        <v>1500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5">
        <v>0</v>
      </c>
      <c r="L19" s="20">
        <v>0</v>
      </c>
      <c r="M19" s="20">
        <v>0</v>
      </c>
      <c r="N19" s="20">
        <v>0</v>
      </c>
      <c r="O19" s="20">
        <v>0</v>
      </c>
      <c r="P19" s="46">
        <f>SUM(E19:O19)</f>
        <v>1500</v>
      </c>
      <c r="Q19" s="3"/>
    </row>
    <row r="20" spans="1:17" s="26" customFormat="1" ht="24.6" customHeight="1" x14ac:dyDescent="0.2">
      <c r="A20" s="21" t="s">
        <v>8</v>
      </c>
      <c r="B20" s="22" t="s">
        <v>52</v>
      </c>
      <c r="C20" s="23">
        <v>3</v>
      </c>
      <c r="D20" s="24" t="s">
        <v>2</v>
      </c>
      <c r="E20" s="25">
        <v>14</v>
      </c>
      <c r="F20" s="25">
        <v>20</v>
      </c>
      <c r="G20" s="25">
        <v>16</v>
      </c>
      <c r="H20" s="25">
        <v>25</v>
      </c>
      <c r="I20" s="25">
        <v>84</v>
      </c>
      <c r="J20" s="25">
        <v>30</v>
      </c>
      <c r="K20" s="25">
        <v>20</v>
      </c>
      <c r="L20" s="25">
        <v>31</v>
      </c>
      <c r="M20" s="25">
        <v>42</v>
      </c>
      <c r="N20" s="25">
        <v>4</v>
      </c>
      <c r="O20" s="25">
        <v>10</v>
      </c>
      <c r="P20" s="46">
        <f>SUM(E20:O20)</f>
        <v>296</v>
      </c>
    </row>
    <row r="21" spans="1:17" ht="12.6" customHeight="1" x14ac:dyDescent="0.2">
      <c r="A21" s="64" t="s">
        <v>9</v>
      </c>
      <c r="B21" s="63" t="s">
        <v>70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5"/>
      <c r="Q21" s="3"/>
    </row>
    <row r="22" spans="1:17" ht="26.45" customHeight="1" x14ac:dyDescent="0.2">
      <c r="A22" s="18" t="s">
        <v>10</v>
      </c>
      <c r="B22" s="19" t="s">
        <v>33</v>
      </c>
      <c r="C22" s="10">
        <v>16</v>
      </c>
      <c r="D22" s="50" t="s">
        <v>5</v>
      </c>
      <c r="E22" s="20">
        <v>960</v>
      </c>
      <c r="F22" s="20">
        <v>300</v>
      </c>
      <c r="G22" s="20">
        <v>120</v>
      </c>
      <c r="H22" s="20">
        <v>180</v>
      </c>
      <c r="I22" s="20">
        <v>1200</v>
      </c>
      <c r="J22" s="20">
        <v>180</v>
      </c>
      <c r="K22" s="20">
        <v>750</v>
      </c>
      <c r="L22" s="20">
        <v>610</v>
      </c>
      <c r="M22" s="20">
        <v>750</v>
      </c>
      <c r="N22" s="20">
        <v>600</v>
      </c>
      <c r="O22" s="20">
        <v>210</v>
      </c>
      <c r="P22" s="46">
        <f>SUM(E22:O22)</f>
        <v>5860</v>
      </c>
      <c r="Q22" s="3"/>
    </row>
    <row r="23" spans="1:17" ht="26.45" customHeight="1" x14ac:dyDescent="0.2">
      <c r="A23" s="18" t="s">
        <v>47</v>
      </c>
      <c r="B23" s="19" t="s">
        <v>29</v>
      </c>
      <c r="C23" s="10" t="s">
        <v>23</v>
      </c>
      <c r="D23" s="50"/>
      <c r="E23" s="20">
        <v>1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  <c r="P23" s="46">
        <f>SUM(E23:O23)</f>
        <v>11</v>
      </c>
      <c r="Q23" s="3"/>
    </row>
    <row r="24" spans="1:17" ht="38.25" x14ac:dyDescent="0.2">
      <c r="A24" s="18" t="s">
        <v>48</v>
      </c>
      <c r="B24" s="19" t="s">
        <v>68</v>
      </c>
      <c r="C24" s="10" t="s">
        <v>23</v>
      </c>
      <c r="D24" s="50"/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50">
        <v>1</v>
      </c>
      <c r="K24" s="20">
        <v>1</v>
      </c>
      <c r="L24" s="20">
        <v>0</v>
      </c>
      <c r="M24" s="20">
        <v>1</v>
      </c>
      <c r="N24" s="20">
        <v>1</v>
      </c>
      <c r="O24" s="20">
        <v>1</v>
      </c>
      <c r="P24" s="46">
        <f>SUM(E24:O24)</f>
        <v>10</v>
      </c>
      <c r="Q24" s="3"/>
    </row>
    <row r="25" spans="1:17" ht="25.5" x14ac:dyDescent="0.2">
      <c r="A25" s="27" t="s">
        <v>49</v>
      </c>
      <c r="B25" s="28" t="s">
        <v>34</v>
      </c>
      <c r="C25" s="29">
        <v>2</v>
      </c>
      <c r="D25" s="11" t="s">
        <v>5</v>
      </c>
      <c r="E25" s="30">
        <v>380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46">
        <f>SUM(E25:O25)</f>
        <v>380</v>
      </c>
      <c r="Q25" s="3"/>
    </row>
    <row r="26" spans="1:17" ht="26.25" thickBot="1" x14ac:dyDescent="0.25">
      <c r="A26" s="31" t="s">
        <v>50</v>
      </c>
      <c r="B26" s="32" t="s">
        <v>18</v>
      </c>
      <c r="C26" s="33">
        <v>4</v>
      </c>
      <c r="D26" s="51" t="s">
        <v>5</v>
      </c>
      <c r="E26" s="34">
        <v>0</v>
      </c>
      <c r="F26" s="34">
        <v>0</v>
      </c>
      <c r="G26" s="34">
        <v>0</v>
      </c>
      <c r="H26" s="34">
        <v>0</v>
      </c>
      <c r="I26" s="34">
        <v>924</v>
      </c>
      <c r="J26" s="34"/>
      <c r="K26" s="34"/>
      <c r="L26" s="34">
        <v>0</v>
      </c>
      <c r="M26" s="34">
        <v>0</v>
      </c>
      <c r="N26" s="34">
        <v>0</v>
      </c>
      <c r="O26" s="34">
        <v>0</v>
      </c>
      <c r="P26" s="47">
        <f>SUM(E26:O26)</f>
        <v>924</v>
      </c>
      <c r="Q26" s="3"/>
    </row>
    <row r="29" spans="1:17" ht="17.45" customHeight="1" x14ac:dyDescent="0.2">
      <c r="A29" s="92" t="s">
        <v>83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71"/>
      <c r="Q29" s="71"/>
    </row>
    <row r="30" spans="1:17" ht="11.45" customHeight="1" thickBot="1" x14ac:dyDescent="0.25"/>
    <row r="31" spans="1:17" ht="34.9" customHeight="1" x14ac:dyDescent="0.2">
      <c r="A31" s="66"/>
      <c r="B31" s="67" t="s">
        <v>57</v>
      </c>
      <c r="C31" s="67"/>
      <c r="D31" s="72" t="s">
        <v>54</v>
      </c>
      <c r="E31" s="73"/>
      <c r="F31" s="72" t="s">
        <v>55</v>
      </c>
      <c r="G31" s="73"/>
      <c r="H31" s="72" t="s">
        <v>59</v>
      </c>
      <c r="I31" s="73"/>
      <c r="J31" s="72" t="s">
        <v>56</v>
      </c>
      <c r="K31" s="73"/>
      <c r="L31" s="72" t="s">
        <v>60</v>
      </c>
      <c r="M31" s="93"/>
      <c r="N31" s="93"/>
      <c r="O31" s="94"/>
      <c r="P31" s="71"/>
      <c r="Q31" s="71"/>
    </row>
    <row r="32" spans="1:17" ht="11.45" customHeight="1" x14ac:dyDescent="0.2">
      <c r="A32" s="36" t="s">
        <v>1</v>
      </c>
      <c r="B32" s="74" t="s">
        <v>11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6"/>
      <c r="P32" s="71"/>
      <c r="Q32" s="71"/>
    </row>
    <row r="33" spans="1:17" ht="23.45" customHeight="1" x14ac:dyDescent="0.2">
      <c r="A33" s="18" t="s">
        <v>12</v>
      </c>
      <c r="B33" s="99" t="s">
        <v>24</v>
      </c>
      <c r="C33" s="99"/>
      <c r="D33" s="96" t="s">
        <v>5</v>
      </c>
      <c r="E33" s="96"/>
      <c r="F33" s="96">
        <f>SUM(P11)</f>
        <v>17300</v>
      </c>
      <c r="G33" s="96"/>
      <c r="H33" s="100">
        <v>1</v>
      </c>
      <c r="I33" s="100"/>
      <c r="J33" s="95">
        <v>0</v>
      </c>
      <c r="K33" s="95"/>
      <c r="L33" s="101">
        <f>PRODUCT(F33,H33,J33)</f>
        <v>0</v>
      </c>
      <c r="M33" s="102"/>
      <c r="N33" s="102"/>
      <c r="O33" s="103"/>
      <c r="P33" s="71"/>
      <c r="Q33" s="71"/>
    </row>
    <row r="34" spans="1:17" ht="23.45" customHeight="1" x14ac:dyDescent="0.2">
      <c r="A34" s="18" t="s">
        <v>13</v>
      </c>
      <c r="B34" s="99" t="s">
        <v>35</v>
      </c>
      <c r="C34" s="99"/>
      <c r="D34" s="96" t="s">
        <v>5</v>
      </c>
      <c r="E34" s="96"/>
      <c r="F34" s="96">
        <f>SUM(P12)</f>
        <v>17300</v>
      </c>
      <c r="G34" s="96"/>
      <c r="H34" s="100">
        <v>16</v>
      </c>
      <c r="I34" s="100"/>
      <c r="J34" s="95">
        <v>0</v>
      </c>
      <c r="K34" s="95"/>
      <c r="L34" s="101">
        <f>PRODUCT(F34,H34,J34)</f>
        <v>0</v>
      </c>
      <c r="M34" s="102"/>
      <c r="N34" s="102"/>
      <c r="O34" s="103"/>
      <c r="P34" s="71"/>
      <c r="Q34" s="71"/>
    </row>
    <row r="35" spans="1:17" ht="24" customHeight="1" x14ac:dyDescent="0.2">
      <c r="A35" s="18" t="s">
        <v>14</v>
      </c>
      <c r="B35" s="99" t="s">
        <v>36</v>
      </c>
      <c r="C35" s="99"/>
      <c r="D35" s="96" t="s">
        <v>5</v>
      </c>
      <c r="E35" s="96"/>
      <c r="F35" s="96">
        <f>SUM(P13)</f>
        <v>17300</v>
      </c>
      <c r="G35" s="96"/>
      <c r="H35" s="100">
        <v>2</v>
      </c>
      <c r="I35" s="100"/>
      <c r="J35" s="95">
        <v>0</v>
      </c>
      <c r="K35" s="95"/>
      <c r="L35" s="101">
        <f>PRODUCT(F35,H35,J35)</f>
        <v>0</v>
      </c>
      <c r="M35" s="102"/>
      <c r="N35" s="102"/>
      <c r="O35" s="103"/>
      <c r="P35" s="71"/>
      <c r="Q35" s="71"/>
    </row>
    <row r="36" spans="1:17" ht="15.6" customHeight="1" x14ac:dyDescent="0.2">
      <c r="A36" s="18" t="s">
        <v>15</v>
      </c>
      <c r="B36" s="99" t="s">
        <v>16</v>
      </c>
      <c r="C36" s="99"/>
      <c r="D36" s="96" t="s">
        <v>5</v>
      </c>
      <c r="E36" s="96"/>
      <c r="F36" s="96">
        <f>SUM(P14)</f>
        <v>3450</v>
      </c>
      <c r="G36" s="96"/>
      <c r="H36" s="100">
        <v>16</v>
      </c>
      <c r="I36" s="100"/>
      <c r="J36" s="95">
        <v>0</v>
      </c>
      <c r="K36" s="95"/>
      <c r="L36" s="101">
        <f>PRODUCT(F36,H36,J36)</f>
        <v>0</v>
      </c>
      <c r="M36" s="102"/>
      <c r="N36" s="102"/>
      <c r="O36" s="103"/>
      <c r="P36" s="71"/>
      <c r="Q36" s="71"/>
    </row>
    <row r="37" spans="1:17" s="35" customFormat="1" ht="11.45" customHeight="1" x14ac:dyDescent="0.2">
      <c r="A37" s="53" t="s">
        <v>3</v>
      </c>
      <c r="B37" s="54" t="s">
        <v>45</v>
      </c>
      <c r="C37" s="55"/>
      <c r="D37" s="55"/>
      <c r="E37" s="55"/>
      <c r="F37" s="55"/>
      <c r="G37" s="55"/>
      <c r="H37" s="55"/>
      <c r="I37" s="55"/>
      <c r="J37" s="55"/>
      <c r="K37" s="55"/>
      <c r="L37" s="52"/>
      <c r="M37" s="52"/>
      <c r="N37" s="52"/>
      <c r="O37" s="57"/>
      <c r="P37" s="71"/>
      <c r="Q37" s="71"/>
    </row>
    <row r="38" spans="1:17" ht="11.45" customHeight="1" x14ac:dyDescent="0.2">
      <c r="A38" s="18" t="s">
        <v>4</v>
      </c>
      <c r="B38" s="99" t="s">
        <v>17</v>
      </c>
      <c r="C38" s="99"/>
      <c r="D38" s="96" t="s">
        <v>5</v>
      </c>
      <c r="E38" s="96"/>
      <c r="F38" s="96">
        <f>SUM(P16)</f>
        <v>3420</v>
      </c>
      <c r="G38" s="96"/>
      <c r="H38" s="100">
        <v>1</v>
      </c>
      <c r="I38" s="100"/>
      <c r="J38" s="95">
        <v>0</v>
      </c>
      <c r="K38" s="95"/>
      <c r="L38" s="101">
        <f>PRODUCT(F38,H38,J38)</f>
        <v>0</v>
      </c>
      <c r="M38" s="102"/>
      <c r="N38" s="102"/>
      <c r="O38" s="103"/>
      <c r="P38" s="71"/>
      <c r="Q38" s="71"/>
    </row>
    <row r="39" spans="1:17" ht="11.45" customHeight="1" x14ac:dyDescent="0.2">
      <c r="A39" s="18" t="s">
        <v>46</v>
      </c>
      <c r="B39" s="99" t="s">
        <v>32</v>
      </c>
      <c r="C39" s="99"/>
      <c r="D39" s="96" t="s">
        <v>5</v>
      </c>
      <c r="E39" s="96"/>
      <c r="F39" s="96">
        <f>SUM(P17)</f>
        <v>3420</v>
      </c>
      <c r="G39" s="96"/>
      <c r="H39" s="100">
        <v>7</v>
      </c>
      <c r="I39" s="100"/>
      <c r="J39" s="95">
        <v>0</v>
      </c>
      <c r="K39" s="95"/>
      <c r="L39" s="101">
        <f>PRODUCT(F39,H39,J39)</f>
        <v>0</v>
      </c>
      <c r="M39" s="102"/>
      <c r="N39" s="102"/>
      <c r="O39" s="103"/>
      <c r="P39" s="71"/>
      <c r="Q39" s="71"/>
    </row>
    <row r="40" spans="1:17" ht="11.45" customHeight="1" x14ac:dyDescent="0.2">
      <c r="A40" s="18" t="s">
        <v>6</v>
      </c>
      <c r="B40" s="99" t="s">
        <v>20</v>
      </c>
      <c r="C40" s="99"/>
      <c r="D40" s="96" t="s">
        <v>5</v>
      </c>
      <c r="E40" s="96"/>
      <c r="F40" s="96">
        <f>SUM(P18)</f>
        <v>3420</v>
      </c>
      <c r="G40" s="96"/>
      <c r="H40" s="100">
        <v>2</v>
      </c>
      <c r="I40" s="100"/>
      <c r="J40" s="95">
        <v>0</v>
      </c>
      <c r="K40" s="95"/>
      <c r="L40" s="101">
        <f>PRODUCT(F40,H40,J40)</f>
        <v>0</v>
      </c>
      <c r="M40" s="102"/>
      <c r="N40" s="102"/>
      <c r="O40" s="103"/>
      <c r="P40" s="71"/>
      <c r="Q40" s="71"/>
    </row>
    <row r="41" spans="1:17" ht="11.45" customHeight="1" x14ac:dyDescent="0.2">
      <c r="A41" s="18" t="s">
        <v>7</v>
      </c>
      <c r="B41" s="99" t="s">
        <v>31</v>
      </c>
      <c r="C41" s="99"/>
      <c r="D41" s="96" t="s">
        <v>5</v>
      </c>
      <c r="E41" s="96"/>
      <c r="F41" s="96">
        <f>SUM(P19)</f>
        <v>1500</v>
      </c>
      <c r="G41" s="96"/>
      <c r="H41" s="100">
        <v>2</v>
      </c>
      <c r="I41" s="100"/>
      <c r="J41" s="95">
        <v>0</v>
      </c>
      <c r="K41" s="95"/>
      <c r="L41" s="101">
        <f>PRODUCT(F41,H41,J41)</f>
        <v>0</v>
      </c>
      <c r="M41" s="102"/>
      <c r="N41" s="102"/>
      <c r="O41" s="103"/>
      <c r="P41" s="71"/>
      <c r="Q41" s="71"/>
    </row>
    <row r="42" spans="1:17" ht="11.45" customHeight="1" x14ac:dyDescent="0.2">
      <c r="A42" s="18" t="s">
        <v>8</v>
      </c>
      <c r="B42" s="99" t="s">
        <v>52</v>
      </c>
      <c r="C42" s="99"/>
      <c r="D42" s="96" t="s">
        <v>2</v>
      </c>
      <c r="E42" s="96"/>
      <c r="F42" s="96">
        <f>SUM(P20)</f>
        <v>296</v>
      </c>
      <c r="G42" s="96"/>
      <c r="H42" s="100">
        <v>3</v>
      </c>
      <c r="I42" s="100"/>
      <c r="J42" s="95">
        <v>0</v>
      </c>
      <c r="K42" s="95"/>
      <c r="L42" s="101">
        <f>PRODUCT(F42,H42,J42)</f>
        <v>0</v>
      </c>
      <c r="M42" s="102"/>
      <c r="N42" s="102"/>
      <c r="O42" s="103"/>
      <c r="P42" s="71"/>
      <c r="Q42" s="71"/>
    </row>
    <row r="43" spans="1:17" s="35" customFormat="1" ht="11.45" customHeight="1" x14ac:dyDescent="0.2">
      <c r="A43" s="56" t="s">
        <v>9</v>
      </c>
      <c r="B43" s="54" t="s">
        <v>70</v>
      </c>
      <c r="C43" s="55"/>
      <c r="D43" s="55"/>
      <c r="E43" s="55"/>
      <c r="F43" s="55"/>
      <c r="G43" s="55"/>
      <c r="H43" s="55"/>
      <c r="I43" s="55"/>
      <c r="J43" s="55"/>
      <c r="K43" s="55"/>
      <c r="L43" s="52"/>
      <c r="M43" s="52"/>
      <c r="N43" s="52"/>
      <c r="O43" s="57"/>
      <c r="P43" s="71"/>
      <c r="Q43" s="71"/>
    </row>
    <row r="44" spans="1:17" ht="24" customHeight="1" x14ac:dyDescent="0.2">
      <c r="A44" s="18" t="s">
        <v>10</v>
      </c>
      <c r="B44" s="99" t="s">
        <v>33</v>
      </c>
      <c r="C44" s="99"/>
      <c r="D44" s="96" t="s">
        <v>5</v>
      </c>
      <c r="E44" s="96"/>
      <c r="F44" s="96">
        <f>SUM(P22)</f>
        <v>5860</v>
      </c>
      <c r="G44" s="96"/>
      <c r="H44" s="100">
        <v>16</v>
      </c>
      <c r="I44" s="100"/>
      <c r="J44" s="95">
        <v>0</v>
      </c>
      <c r="K44" s="95"/>
      <c r="L44" s="101">
        <f>PRODUCT(F44,H44,J44)</f>
        <v>0</v>
      </c>
      <c r="M44" s="102"/>
      <c r="N44" s="102"/>
      <c r="O44" s="103"/>
      <c r="P44" s="71"/>
      <c r="Q44" s="71"/>
    </row>
    <row r="45" spans="1:17" ht="11.45" customHeight="1" x14ac:dyDescent="0.2">
      <c r="A45" s="18" t="s">
        <v>47</v>
      </c>
      <c r="B45" s="99" t="s">
        <v>29</v>
      </c>
      <c r="C45" s="99"/>
      <c r="D45" s="96" t="s">
        <v>58</v>
      </c>
      <c r="E45" s="96"/>
      <c r="F45" s="96">
        <v>11</v>
      </c>
      <c r="G45" s="96"/>
      <c r="H45" s="100" t="s">
        <v>23</v>
      </c>
      <c r="I45" s="100"/>
      <c r="J45" s="95">
        <v>0</v>
      </c>
      <c r="K45" s="95"/>
      <c r="L45" s="101">
        <f>PRODUCT(F45,H45,J45)</f>
        <v>0</v>
      </c>
      <c r="M45" s="102"/>
      <c r="N45" s="102"/>
      <c r="O45" s="103"/>
      <c r="P45" s="71"/>
      <c r="Q45" s="71"/>
    </row>
    <row r="46" spans="1:17" ht="11.45" customHeight="1" x14ac:dyDescent="0.2">
      <c r="A46" s="18" t="s">
        <v>48</v>
      </c>
      <c r="B46" s="99" t="s">
        <v>30</v>
      </c>
      <c r="C46" s="99"/>
      <c r="D46" s="96" t="s">
        <v>58</v>
      </c>
      <c r="E46" s="96"/>
      <c r="F46" s="96">
        <v>10</v>
      </c>
      <c r="G46" s="96"/>
      <c r="H46" s="100" t="s">
        <v>23</v>
      </c>
      <c r="I46" s="100"/>
      <c r="J46" s="95">
        <v>0</v>
      </c>
      <c r="K46" s="95"/>
      <c r="L46" s="101">
        <f>PRODUCT(F46,H46,J46)</f>
        <v>0</v>
      </c>
      <c r="M46" s="102"/>
      <c r="N46" s="102"/>
      <c r="O46" s="103"/>
      <c r="P46" s="71"/>
      <c r="Q46" s="71"/>
    </row>
    <row r="47" spans="1:17" ht="11.45" customHeight="1" x14ac:dyDescent="0.2">
      <c r="A47" s="18" t="s">
        <v>49</v>
      </c>
      <c r="B47" s="99" t="s">
        <v>34</v>
      </c>
      <c r="C47" s="99"/>
      <c r="D47" s="96" t="s">
        <v>5</v>
      </c>
      <c r="E47" s="96"/>
      <c r="F47" s="96">
        <f>SUM(P25)</f>
        <v>380</v>
      </c>
      <c r="G47" s="96"/>
      <c r="H47" s="100">
        <v>2</v>
      </c>
      <c r="I47" s="100"/>
      <c r="J47" s="95">
        <v>0</v>
      </c>
      <c r="K47" s="95"/>
      <c r="L47" s="101">
        <f>PRODUCT(F47,H47,J47)</f>
        <v>0</v>
      </c>
      <c r="M47" s="102"/>
      <c r="N47" s="102"/>
      <c r="O47" s="103"/>
      <c r="P47" s="71"/>
      <c r="Q47" s="71"/>
    </row>
    <row r="48" spans="1:17" ht="11.45" customHeight="1" thickBot="1" x14ac:dyDescent="0.25">
      <c r="A48" s="31" t="s">
        <v>50</v>
      </c>
      <c r="B48" s="104" t="s">
        <v>18</v>
      </c>
      <c r="C48" s="104"/>
      <c r="D48" s="105" t="s">
        <v>5</v>
      </c>
      <c r="E48" s="105"/>
      <c r="F48" s="105">
        <f>SUM(P26)</f>
        <v>924</v>
      </c>
      <c r="G48" s="105"/>
      <c r="H48" s="115">
        <v>4</v>
      </c>
      <c r="I48" s="115"/>
      <c r="J48" s="106">
        <v>0</v>
      </c>
      <c r="K48" s="106"/>
      <c r="L48" s="111">
        <f>PRODUCT(F48,H48,J48)</f>
        <v>0</v>
      </c>
      <c r="M48" s="112"/>
      <c r="N48" s="112"/>
      <c r="O48" s="113"/>
      <c r="P48" s="71"/>
      <c r="Q48" s="71"/>
    </row>
    <row r="49" spans="4:15" ht="22.9" customHeight="1" x14ac:dyDescent="0.2">
      <c r="D49" s="108" t="s">
        <v>61</v>
      </c>
      <c r="E49" s="108"/>
      <c r="F49" s="108"/>
      <c r="G49" s="108"/>
      <c r="H49" s="108"/>
      <c r="I49" s="108"/>
      <c r="J49" s="108"/>
      <c r="K49" s="108"/>
      <c r="L49" s="107">
        <f>SUM(L33:O48)</f>
        <v>0</v>
      </c>
      <c r="M49" s="107"/>
      <c r="N49" s="107"/>
      <c r="O49" s="107"/>
    </row>
    <row r="50" spans="4:15" ht="22.9" customHeight="1" x14ac:dyDescent="0.2">
      <c r="D50" s="109" t="s">
        <v>62</v>
      </c>
      <c r="E50" s="109"/>
      <c r="F50" s="109"/>
      <c r="G50" s="109"/>
      <c r="H50" s="109"/>
      <c r="I50" s="109"/>
      <c r="J50" s="109"/>
      <c r="K50" s="109"/>
      <c r="L50" s="114">
        <f>PRODUCT(L49,27%)</f>
        <v>0</v>
      </c>
      <c r="M50" s="114"/>
      <c r="N50" s="114"/>
      <c r="O50" s="114"/>
    </row>
    <row r="51" spans="4:15" ht="22.9" customHeight="1" x14ac:dyDescent="0.2">
      <c r="D51" s="110" t="s">
        <v>63</v>
      </c>
      <c r="E51" s="110"/>
      <c r="F51" s="110"/>
      <c r="G51" s="110"/>
      <c r="H51" s="110"/>
      <c r="I51" s="110"/>
      <c r="J51" s="110"/>
      <c r="K51" s="110"/>
      <c r="L51" s="107">
        <f>SUM(L49,L50)</f>
        <v>0</v>
      </c>
      <c r="M51" s="107"/>
      <c r="N51" s="107"/>
      <c r="O51" s="107"/>
    </row>
  </sheetData>
  <mergeCells count="135">
    <mergeCell ref="F44:G44"/>
    <mergeCell ref="J47:K47"/>
    <mergeCell ref="D41:E41"/>
    <mergeCell ref="D45:E45"/>
    <mergeCell ref="H39:I39"/>
    <mergeCell ref="H40:I40"/>
    <mergeCell ref="L39:O39"/>
    <mergeCell ref="L38:O38"/>
    <mergeCell ref="P46:Q46"/>
    <mergeCell ref="J44:K44"/>
    <mergeCell ref="L51:O51"/>
    <mergeCell ref="D49:K49"/>
    <mergeCell ref="D50:K50"/>
    <mergeCell ref="D51:K51"/>
    <mergeCell ref="L42:O42"/>
    <mergeCell ref="L41:O41"/>
    <mergeCell ref="L44:O44"/>
    <mergeCell ref="L47:O47"/>
    <mergeCell ref="L46:O46"/>
    <mergeCell ref="L45:O45"/>
    <mergeCell ref="L48:O48"/>
    <mergeCell ref="F45:G45"/>
    <mergeCell ref="J42:K42"/>
    <mergeCell ref="J45:K45"/>
    <mergeCell ref="L49:O49"/>
    <mergeCell ref="L50:O50"/>
    <mergeCell ref="H48:I48"/>
    <mergeCell ref="F42:G42"/>
    <mergeCell ref="P47:Q47"/>
    <mergeCell ref="P43:Q43"/>
    <mergeCell ref="P44:Q44"/>
    <mergeCell ref="P45:Q45"/>
    <mergeCell ref="P38:Q38"/>
    <mergeCell ref="P48:Q48"/>
    <mergeCell ref="L36:O36"/>
    <mergeCell ref="B48:C48"/>
    <mergeCell ref="J40:K40"/>
    <mergeCell ref="D47:E47"/>
    <mergeCell ref="D48:E48"/>
    <mergeCell ref="F47:G47"/>
    <mergeCell ref="F48:G48"/>
    <mergeCell ref="D46:E46"/>
    <mergeCell ref="F46:G46"/>
    <mergeCell ref="B46:C46"/>
    <mergeCell ref="B47:C47"/>
    <mergeCell ref="H45:I45"/>
    <mergeCell ref="H46:I46"/>
    <mergeCell ref="H47:I47"/>
    <mergeCell ref="J48:K48"/>
    <mergeCell ref="J46:K46"/>
    <mergeCell ref="H41:I41"/>
    <mergeCell ref="F41:G41"/>
    <mergeCell ref="B44:C44"/>
    <mergeCell ref="P41:Q41"/>
    <mergeCell ref="P42:Q42"/>
    <mergeCell ref="P34:Q34"/>
    <mergeCell ref="P35:Q35"/>
    <mergeCell ref="P36:Q36"/>
    <mergeCell ref="P37:Q37"/>
    <mergeCell ref="F33:G33"/>
    <mergeCell ref="F34:G34"/>
    <mergeCell ref="D42:E42"/>
    <mergeCell ref="L40:O40"/>
    <mergeCell ref="F35:G35"/>
    <mergeCell ref="F36:G36"/>
    <mergeCell ref="J39:K39"/>
    <mergeCell ref="J41:K41"/>
    <mergeCell ref="L35:O35"/>
    <mergeCell ref="L34:O34"/>
    <mergeCell ref="L33:O33"/>
    <mergeCell ref="B38:C38"/>
    <mergeCell ref="J35:K35"/>
    <mergeCell ref="J36:K36"/>
    <mergeCell ref="P33:Q33"/>
    <mergeCell ref="P39:Q39"/>
    <mergeCell ref="P40:Q40"/>
    <mergeCell ref="B9:C9"/>
    <mergeCell ref="J31:K31"/>
    <mergeCell ref="B45:C45"/>
    <mergeCell ref="B42:C42"/>
    <mergeCell ref="H33:I33"/>
    <mergeCell ref="H34:I34"/>
    <mergeCell ref="D38:E38"/>
    <mergeCell ref="D39:E39"/>
    <mergeCell ref="H42:I42"/>
    <mergeCell ref="H44:I44"/>
    <mergeCell ref="D40:E40"/>
    <mergeCell ref="D44:E44"/>
    <mergeCell ref="H35:I35"/>
    <mergeCell ref="F39:G39"/>
    <mergeCell ref="F40:G40"/>
    <mergeCell ref="B39:C39"/>
    <mergeCell ref="B40:C40"/>
    <mergeCell ref="B41:C41"/>
    <mergeCell ref="B33:C33"/>
    <mergeCell ref="B34:C34"/>
    <mergeCell ref="B35:C35"/>
    <mergeCell ref="B36:C36"/>
    <mergeCell ref="J33:K33"/>
    <mergeCell ref="J34:K34"/>
    <mergeCell ref="L31:O31"/>
    <mergeCell ref="J38:K38"/>
    <mergeCell ref="D31:E31"/>
    <mergeCell ref="F31:G31"/>
    <mergeCell ref="D33:E33"/>
    <mergeCell ref="D34:E34"/>
    <mergeCell ref="D35:E35"/>
    <mergeCell ref="D36:E36"/>
    <mergeCell ref="F38:G38"/>
    <mergeCell ref="H36:I36"/>
    <mergeCell ref="H38:I38"/>
    <mergeCell ref="A1:Q1"/>
    <mergeCell ref="A2:Q2"/>
    <mergeCell ref="A3:Q3"/>
    <mergeCell ref="P32:Q32"/>
    <mergeCell ref="P29:Q29"/>
    <mergeCell ref="P31:Q31"/>
    <mergeCell ref="H31:I31"/>
    <mergeCell ref="B32:O32"/>
    <mergeCell ref="D5:P5"/>
    <mergeCell ref="L6:L7"/>
    <mergeCell ref="O6:O7"/>
    <mergeCell ref="F6:F7"/>
    <mergeCell ref="G6:G7"/>
    <mergeCell ref="H6:H7"/>
    <mergeCell ref="E6:E7"/>
    <mergeCell ref="B6:B7"/>
    <mergeCell ref="I6:I7"/>
    <mergeCell ref="J6:J7"/>
    <mergeCell ref="K6:K7"/>
    <mergeCell ref="P6:P7"/>
    <mergeCell ref="B8:C8"/>
    <mergeCell ref="A29:O29"/>
    <mergeCell ref="M6:M7"/>
    <mergeCell ref="N6:N7"/>
  </mergeCells>
  <phoneticPr fontId="0" type="noConversion"/>
  <pageMargins left="0.42" right="0.23" top="0.73" bottom="0.39370078740157483" header="0.3" footer="0.15748031496062992"/>
  <pageSetup paperSize="9" scale="86" orientation="landscape" r:id="rId1"/>
  <headerFooter alignWithMargins="0">
    <oddHeader xml:space="preserve">&amp;R
</oddHeader>
    <oddFooter>&amp;C&amp;"Arial Narrow,Normál"&amp;8&amp;P/2. oldal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Hambuch Bt.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Műszak</dc:creator>
  <cp:lastModifiedBy>Jegyző</cp:lastModifiedBy>
  <cp:lastPrinted>2019-01-29T14:19:24Z</cp:lastPrinted>
  <dcterms:created xsi:type="dcterms:W3CDTF">2009-04-26T06:34:44Z</dcterms:created>
  <dcterms:modified xsi:type="dcterms:W3CDTF">2019-02-11T16:05:50Z</dcterms:modified>
</cp:coreProperties>
</file>