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.BIZOTTSÁGOK\PÜB\2018\02.12\"/>
    </mc:Choice>
  </mc:AlternateContent>
  <bookViews>
    <workbookView xWindow="0" yWindow="0" windowWidth="20490" windowHeight="753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K168" i="1" l="1"/>
  <c r="J168" i="1"/>
  <c r="E117" i="1"/>
  <c r="I117" i="1" s="1"/>
  <c r="E116" i="1"/>
  <c r="I116" i="1" s="1"/>
  <c r="E115" i="1"/>
  <c r="I115" i="1" s="1"/>
  <c r="E114" i="1"/>
  <c r="I114" i="1" s="1"/>
  <c r="E113" i="1"/>
  <c r="I113" i="1" s="1"/>
  <c r="J113" i="1" l="1"/>
  <c r="K114" i="1"/>
  <c r="K117" i="1"/>
  <c r="J114" i="1"/>
  <c r="K113" i="1"/>
  <c r="J117" i="1"/>
  <c r="J116" i="1"/>
  <c r="K116" i="1"/>
  <c r="J115" i="1"/>
  <c r="K115" i="1"/>
  <c r="E92" i="1"/>
  <c r="E112" i="1"/>
  <c r="K112" i="1" s="1"/>
  <c r="J34" i="1"/>
  <c r="E34" i="1"/>
  <c r="K34" i="1" s="1"/>
  <c r="I34" i="1"/>
  <c r="E232" i="1"/>
  <c r="I232" i="1" s="1"/>
  <c r="E233" i="1"/>
  <c r="I233" i="1" s="1"/>
  <c r="E234" i="1"/>
  <c r="I234" i="1" s="1"/>
  <c r="J166" i="1"/>
  <c r="K166" i="1"/>
  <c r="K159" i="1"/>
  <c r="J159" i="1"/>
  <c r="E15" i="1"/>
  <c r="J15" i="1" s="1"/>
  <c r="E76" i="1"/>
  <c r="I76" i="1" s="1"/>
  <c r="E13" i="1"/>
  <c r="J13" i="1" s="1"/>
  <c r="E12" i="1"/>
  <c r="J12" i="1" s="1"/>
  <c r="C214" i="1"/>
  <c r="J214" i="1" s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K186" i="1"/>
  <c r="J186" i="1"/>
  <c r="K185" i="1"/>
  <c r="J185" i="1"/>
  <c r="C181" i="1"/>
  <c r="J181" i="1" s="1"/>
  <c r="K180" i="1"/>
  <c r="J180" i="1"/>
  <c r="K179" i="1"/>
  <c r="J179" i="1"/>
  <c r="K178" i="1"/>
  <c r="J178" i="1"/>
  <c r="J165" i="1"/>
  <c r="J169" i="1"/>
  <c r="J170" i="1"/>
  <c r="J171" i="1"/>
  <c r="J172" i="1"/>
  <c r="J173" i="1"/>
  <c r="J167" i="1"/>
  <c r="K167" i="1"/>
  <c r="K173" i="1"/>
  <c r="K172" i="1"/>
  <c r="K171" i="1"/>
  <c r="K170" i="1"/>
  <c r="K169" i="1"/>
  <c r="K165" i="1"/>
  <c r="C161" i="1"/>
  <c r="K161" i="1" s="1"/>
  <c r="E223" i="1" s="1"/>
  <c r="I223" i="1" s="1"/>
  <c r="K160" i="1"/>
  <c r="J160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J148" i="1"/>
  <c r="E126" i="1"/>
  <c r="I126" i="1" s="1"/>
  <c r="E127" i="1"/>
  <c r="K127" i="1" s="1"/>
  <c r="E128" i="1"/>
  <c r="K128" i="1" s="1"/>
  <c r="E45" i="1"/>
  <c r="K45" i="1" s="1"/>
  <c r="E46" i="1"/>
  <c r="I46" i="1" s="1"/>
  <c r="E47" i="1"/>
  <c r="J47" i="1" s="1"/>
  <c r="E48" i="1"/>
  <c r="I48" i="1" s="1"/>
  <c r="E49" i="1"/>
  <c r="I49" i="1" s="1"/>
  <c r="E50" i="1"/>
  <c r="K50" i="1" s="1"/>
  <c r="E51" i="1"/>
  <c r="I51" i="1" s="1"/>
  <c r="E52" i="1"/>
  <c r="I52" i="1" s="1"/>
  <c r="E53" i="1"/>
  <c r="K53" i="1" s="1"/>
  <c r="E54" i="1"/>
  <c r="I54" i="1" s="1"/>
  <c r="E55" i="1"/>
  <c r="J55" i="1" s="1"/>
  <c r="E56" i="1"/>
  <c r="J56" i="1" s="1"/>
  <c r="E57" i="1"/>
  <c r="J57" i="1" s="1"/>
  <c r="E58" i="1"/>
  <c r="I58" i="1" s="1"/>
  <c r="E59" i="1"/>
  <c r="I59" i="1" s="1"/>
  <c r="E60" i="1"/>
  <c r="K60" i="1" s="1"/>
  <c r="E61" i="1"/>
  <c r="I61" i="1" s="1"/>
  <c r="E62" i="1"/>
  <c r="K62" i="1" s="1"/>
  <c r="E63" i="1"/>
  <c r="I63" i="1" s="1"/>
  <c r="E64" i="1"/>
  <c r="I64" i="1" s="1"/>
  <c r="E65" i="1"/>
  <c r="I65" i="1" s="1"/>
  <c r="E66" i="1"/>
  <c r="J66" i="1" s="1"/>
  <c r="E67" i="1"/>
  <c r="K67" i="1" s="1"/>
  <c r="E68" i="1"/>
  <c r="K68" i="1" s="1"/>
  <c r="E69" i="1"/>
  <c r="J69" i="1" s="1"/>
  <c r="E70" i="1"/>
  <c r="K70" i="1" s="1"/>
  <c r="E71" i="1"/>
  <c r="K71" i="1" s="1"/>
  <c r="E72" i="1"/>
  <c r="J72" i="1" s="1"/>
  <c r="E74" i="1"/>
  <c r="K74" i="1" s="1"/>
  <c r="E75" i="1"/>
  <c r="K75" i="1" s="1"/>
  <c r="E77" i="1"/>
  <c r="I77" i="1" s="1"/>
  <c r="E78" i="1"/>
  <c r="K78" i="1" s="1"/>
  <c r="E79" i="1"/>
  <c r="I79" i="1" s="1"/>
  <c r="E80" i="1"/>
  <c r="K80" i="1" s="1"/>
  <c r="E81" i="1"/>
  <c r="J81" i="1" s="1"/>
  <c r="E82" i="1"/>
  <c r="J82" i="1" s="1"/>
  <c r="E83" i="1"/>
  <c r="J83" i="1" s="1"/>
  <c r="E84" i="1"/>
  <c r="I84" i="1" s="1"/>
  <c r="E85" i="1"/>
  <c r="K85" i="1" s="1"/>
  <c r="E86" i="1"/>
  <c r="K86" i="1" s="1"/>
  <c r="E87" i="1"/>
  <c r="I87" i="1" s="1"/>
  <c r="E89" i="1"/>
  <c r="I89" i="1" s="1"/>
  <c r="E90" i="1"/>
  <c r="J90" i="1" s="1"/>
  <c r="E91" i="1"/>
  <c r="K91" i="1" s="1"/>
  <c r="E93" i="1"/>
  <c r="J93" i="1" s="1"/>
  <c r="E94" i="1"/>
  <c r="J94" i="1" s="1"/>
  <c r="E95" i="1"/>
  <c r="J95" i="1" s="1"/>
  <c r="E96" i="1"/>
  <c r="K96" i="1" s="1"/>
  <c r="E97" i="1"/>
  <c r="I97" i="1" s="1"/>
  <c r="E98" i="1"/>
  <c r="K98" i="1" s="1"/>
  <c r="E99" i="1"/>
  <c r="K99" i="1" s="1"/>
  <c r="E100" i="1"/>
  <c r="K100" i="1" s="1"/>
  <c r="E101" i="1"/>
  <c r="K101" i="1" s="1"/>
  <c r="E102" i="1"/>
  <c r="J102" i="1" s="1"/>
  <c r="E103" i="1"/>
  <c r="K103" i="1" s="1"/>
  <c r="E104" i="1"/>
  <c r="K104" i="1" s="1"/>
  <c r="E105" i="1"/>
  <c r="K105" i="1" s="1"/>
  <c r="E106" i="1"/>
  <c r="I106" i="1" s="1"/>
  <c r="E107" i="1"/>
  <c r="J107" i="1" s="1"/>
  <c r="E108" i="1"/>
  <c r="K108" i="1" s="1"/>
  <c r="E109" i="1"/>
  <c r="J109" i="1" s="1"/>
  <c r="E110" i="1"/>
  <c r="J110" i="1" s="1"/>
  <c r="E111" i="1"/>
  <c r="J111" i="1" s="1"/>
  <c r="E24" i="1"/>
  <c r="J24" i="1" s="1"/>
  <c r="E25" i="1"/>
  <c r="I25" i="1" s="1"/>
  <c r="E26" i="1"/>
  <c r="J26" i="1" s="1"/>
  <c r="E27" i="1"/>
  <c r="I27" i="1" s="1"/>
  <c r="E28" i="1"/>
  <c r="J28" i="1" s="1"/>
  <c r="E29" i="1"/>
  <c r="J29" i="1" s="1"/>
  <c r="E30" i="1"/>
  <c r="K30" i="1" s="1"/>
  <c r="E31" i="1"/>
  <c r="J31" i="1" s="1"/>
  <c r="E32" i="1"/>
  <c r="J32" i="1" s="1"/>
  <c r="E33" i="1"/>
  <c r="K33" i="1" s="1"/>
  <c r="E35" i="1"/>
  <c r="J35" i="1" s="1"/>
  <c r="E36" i="1"/>
  <c r="I36" i="1" s="1"/>
  <c r="K73" i="1"/>
  <c r="K88" i="1"/>
  <c r="J73" i="1"/>
  <c r="J88" i="1"/>
  <c r="I73" i="1"/>
  <c r="I88" i="1"/>
  <c r="E7" i="1"/>
  <c r="K7" i="1" s="1"/>
  <c r="E8" i="1"/>
  <c r="K8" i="1" s="1"/>
  <c r="E9" i="1"/>
  <c r="K9" i="1" s="1"/>
  <c r="E10" i="1"/>
  <c r="K10" i="1" s="1"/>
  <c r="E11" i="1"/>
  <c r="K11" i="1" s="1"/>
  <c r="E14" i="1"/>
  <c r="J14" i="1" s="1"/>
  <c r="C129" i="1"/>
  <c r="C139" i="1" s="1"/>
  <c r="C118" i="1"/>
  <c r="C138" i="1" s="1"/>
  <c r="C37" i="1"/>
  <c r="C137" i="1" s="1"/>
  <c r="C16" i="1"/>
  <c r="C136" i="1" s="1"/>
  <c r="I236" i="1"/>
  <c r="E185" i="1"/>
  <c r="E229" i="1" s="1"/>
  <c r="I229" i="1" s="1"/>
  <c r="E186" i="1"/>
  <c r="E230" i="1" s="1"/>
  <c r="I230" i="1" s="1"/>
  <c r="K148" i="1"/>
  <c r="E165" i="1"/>
  <c r="E169" i="1"/>
  <c r="E170" i="1"/>
  <c r="E171" i="1"/>
  <c r="E172" i="1"/>
  <c r="E173" i="1"/>
  <c r="E167" i="1"/>
  <c r="E178" i="1"/>
  <c r="E179" i="1"/>
  <c r="E180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C174" i="1"/>
  <c r="I83" i="1"/>
  <c r="K49" i="1"/>
  <c r="J45" i="1"/>
  <c r="I85" i="1"/>
  <c r="J71" i="1"/>
  <c r="K97" i="1"/>
  <c r="I33" i="1"/>
  <c r="K36" i="1"/>
  <c r="J62" i="1"/>
  <c r="I47" i="1"/>
  <c r="J80" i="1"/>
  <c r="J127" i="1"/>
  <c r="I11" i="1"/>
  <c r="I80" i="1"/>
  <c r="I74" i="1"/>
  <c r="J97" i="1"/>
  <c r="E214" i="1"/>
  <c r="E237" i="1" s="1"/>
  <c r="I237" i="1" s="1"/>
  <c r="I127" i="1"/>
  <c r="I91" i="1"/>
  <c r="I45" i="1"/>
  <c r="K69" i="1"/>
  <c r="K12" i="1"/>
  <c r="J59" i="1"/>
  <c r="K29" i="1"/>
  <c r="I10" i="1"/>
  <c r="J79" i="1"/>
  <c r="J74" i="1"/>
  <c r="J103" i="1"/>
  <c r="J99" i="1"/>
  <c r="K95" i="1"/>
  <c r="K90" i="1"/>
  <c r="J85" i="1"/>
  <c r="I15" i="1"/>
  <c r="K35" i="1" l="1"/>
  <c r="K47" i="1"/>
  <c r="K15" i="1"/>
  <c r="J100" i="1"/>
  <c r="J49" i="1"/>
  <c r="K89" i="1"/>
  <c r="I102" i="1"/>
  <c r="K93" i="1"/>
  <c r="K102" i="1"/>
  <c r="I112" i="1"/>
  <c r="I12" i="1"/>
  <c r="J104" i="1"/>
  <c r="K64" i="1"/>
  <c r="K107" i="1"/>
  <c r="K27" i="1"/>
  <c r="K111" i="1"/>
  <c r="I50" i="1"/>
  <c r="K61" i="1"/>
  <c r="J53" i="1"/>
  <c r="K57" i="1"/>
  <c r="J105" i="1"/>
  <c r="I57" i="1"/>
  <c r="I55" i="1"/>
  <c r="J60" i="1"/>
  <c r="K55" i="1"/>
  <c r="I30" i="1"/>
  <c r="I53" i="1"/>
  <c r="K24" i="1"/>
  <c r="K59" i="1"/>
  <c r="J30" i="1"/>
  <c r="J61" i="1"/>
  <c r="J10" i="1"/>
  <c r="E38" i="1"/>
  <c r="E137" i="1" s="1"/>
  <c r="K31" i="1"/>
  <c r="I69" i="1"/>
  <c r="I56" i="1"/>
  <c r="J51" i="1"/>
  <c r="I29" i="1"/>
  <c r="K25" i="1"/>
  <c r="J63" i="1"/>
  <c r="K51" i="1"/>
  <c r="J11" i="1"/>
  <c r="K63" i="1"/>
  <c r="J91" i="1"/>
  <c r="J108" i="1"/>
  <c r="J50" i="1"/>
  <c r="J48" i="1"/>
  <c r="J9" i="1"/>
  <c r="J64" i="1"/>
  <c r="E130" i="1"/>
  <c r="E139" i="1" s="1"/>
  <c r="J68" i="1"/>
  <c r="I128" i="1"/>
  <c r="I131" i="1" s="1"/>
  <c r="I139" i="1" s="1"/>
  <c r="I78" i="1"/>
  <c r="I100" i="1"/>
  <c r="J75" i="1"/>
  <c r="K106" i="1"/>
  <c r="I94" i="1"/>
  <c r="J89" i="1"/>
  <c r="I66" i="1"/>
  <c r="K66" i="1"/>
  <c r="K58" i="1"/>
  <c r="J84" i="1"/>
  <c r="I28" i="1"/>
  <c r="I35" i="1"/>
  <c r="E181" i="1"/>
  <c r="E227" i="1" s="1"/>
  <c r="I227" i="1" s="1"/>
  <c r="K14" i="1"/>
  <c r="J36" i="1"/>
  <c r="J33" i="1"/>
  <c r="I31" i="1"/>
  <c r="J27" i="1"/>
  <c r="J25" i="1"/>
  <c r="I111" i="1"/>
  <c r="I109" i="1"/>
  <c r="I107" i="1"/>
  <c r="I105" i="1"/>
  <c r="I103" i="1"/>
  <c r="I101" i="1"/>
  <c r="I99" i="1"/>
  <c r="I95" i="1"/>
  <c r="I93" i="1"/>
  <c r="I90" i="1"/>
  <c r="K87" i="1"/>
  <c r="K83" i="1"/>
  <c r="K81" i="1"/>
  <c r="K79" i="1"/>
  <c r="K77" i="1"/>
  <c r="I71" i="1"/>
  <c r="I67" i="1"/>
  <c r="J65" i="1"/>
  <c r="K181" i="1"/>
  <c r="E174" i="1"/>
  <c r="J96" i="1"/>
  <c r="I60" i="1"/>
  <c r="I68" i="1"/>
  <c r="I96" i="1"/>
  <c r="K72" i="1"/>
  <c r="I82" i="1"/>
  <c r="I108" i="1"/>
  <c r="K32" i="1"/>
  <c r="J70" i="1"/>
  <c r="I62" i="1"/>
  <c r="I110" i="1"/>
  <c r="J98" i="1"/>
  <c r="I75" i="1"/>
  <c r="K94" i="1"/>
  <c r="K84" i="1"/>
  <c r="K28" i="1"/>
  <c r="J46" i="1"/>
  <c r="K82" i="1"/>
  <c r="J86" i="1"/>
  <c r="J174" i="1"/>
  <c r="E225" i="1" s="1"/>
  <c r="I225" i="1" s="1"/>
  <c r="I13" i="1"/>
  <c r="J112" i="1"/>
  <c r="K26" i="1"/>
  <c r="I9" i="1"/>
  <c r="I104" i="1"/>
  <c r="I72" i="1"/>
  <c r="I86" i="1"/>
  <c r="I32" i="1"/>
  <c r="I24" i="1"/>
  <c r="J58" i="1"/>
  <c r="J106" i="1"/>
  <c r="I98" i="1"/>
  <c r="K110" i="1"/>
  <c r="J7" i="1"/>
  <c r="I7" i="1"/>
  <c r="J78" i="1"/>
  <c r="I26" i="1"/>
  <c r="I70" i="1"/>
  <c r="K56" i="1"/>
  <c r="K54" i="1"/>
  <c r="K52" i="1"/>
  <c r="K48" i="1"/>
  <c r="K46" i="1"/>
  <c r="J128" i="1"/>
  <c r="K126" i="1"/>
  <c r="E119" i="1"/>
  <c r="E138" i="1" s="1"/>
  <c r="K13" i="1"/>
  <c r="K20" i="1" s="1"/>
  <c r="E17" i="1"/>
  <c r="E136" i="1" s="1"/>
  <c r="K133" i="1"/>
  <c r="K139" i="1" s="1"/>
  <c r="J76" i="1"/>
  <c r="K76" i="1"/>
  <c r="J77" i="1"/>
  <c r="I8" i="1"/>
  <c r="J8" i="1"/>
  <c r="J54" i="1"/>
  <c r="J52" i="1"/>
  <c r="J67" i="1"/>
  <c r="K65" i="1"/>
  <c r="K109" i="1"/>
  <c r="J101" i="1"/>
  <c r="I81" i="1"/>
  <c r="I14" i="1"/>
  <c r="J87" i="1"/>
  <c r="J161" i="1"/>
  <c r="J126" i="1"/>
  <c r="J132" i="1" s="1"/>
  <c r="J139" i="1" s="1"/>
  <c r="J92" i="1"/>
  <c r="K92" i="1"/>
  <c r="I92" i="1"/>
  <c r="C140" i="1"/>
  <c r="J40" i="1" l="1"/>
  <c r="J137" i="1" s="1"/>
  <c r="J19" i="1"/>
  <c r="J136" i="1" s="1"/>
  <c r="K41" i="1"/>
  <c r="K137" i="1" s="1"/>
  <c r="I39" i="1"/>
  <c r="I137" i="1" s="1"/>
  <c r="E141" i="1"/>
  <c r="I120" i="1"/>
  <c r="I138" i="1" s="1"/>
  <c r="I18" i="1"/>
  <c r="I136" i="1" s="1"/>
  <c r="K122" i="1"/>
  <c r="K138" i="1" s="1"/>
  <c r="K136" i="1"/>
  <c r="J121" i="1"/>
  <c r="J138" i="1" s="1"/>
  <c r="I142" i="1" l="1"/>
  <c r="E219" i="1" s="1"/>
  <c r="I219" i="1" s="1"/>
  <c r="K144" i="1"/>
  <c r="E221" i="1" s="1"/>
  <c r="I221" i="1" s="1"/>
  <c r="J143" i="1"/>
  <c r="E220" i="1" s="1"/>
  <c r="I220" i="1" s="1"/>
  <c r="I238" i="1" l="1"/>
  <c r="I239" i="1" s="1"/>
  <c r="I240" i="1" s="1"/>
</calcChain>
</file>

<file path=xl/sharedStrings.xml><?xml version="1.0" encoding="utf-8"?>
<sst xmlns="http://schemas.openxmlformats.org/spreadsheetml/2006/main" count="443" uniqueCount="344">
  <si>
    <t>Vizesárok az Árnyas utcában</t>
  </si>
  <si>
    <t>Tücsök utca</t>
  </si>
  <si>
    <t>Futrinka utca</t>
  </si>
  <si>
    <t>Darázs utca</t>
  </si>
  <si>
    <t>Posta alatti telek</t>
  </si>
  <si>
    <t>Petőfi utcai rézsű</t>
  </si>
  <si>
    <t>Őszapó köz körforgaloma</t>
  </si>
  <si>
    <t>Legelődombi út parkja</t>
  </si>
  <si>
    <t>Áfonya köz körforgalma</t>
  </si>
  <si>
    <t>Berkenye köz körforgalma</t>
  </si>
  <si>
    <t>Hrsz.</t>
  </si>
  <si>
    <t>418/13</t>
  </si>
  <si>
    <t>kis fűnyíró</t>
  </si>
  <si>
    <t>Posta udvar (felső rész)</t>
  </si>
  <si>
    <t>161/4</t>
  </si>
  <si>
    <t>647/35</t>
  </si>
  <si>
    <t>Kórházfasor középső sáv</t>
  </si>
  <si>
    <t>014</t>
  </si>
  <si>
    <t>148</t>
  </si>
  <si>
    <t>1072</t>
  </si>
  <si>
    <t>1449</t>
  </si>
  <si>
    <t>1418</t>
  </si>
  <si>
    <t>Öreghegyi útpadkák kétoldalt</t>
  </si>
  <si>
    <t>1331</t>
  </si>
  <si>
    <t>04/3</t>
  </si>
  <si>
    <t>924</t>
  </si>
  <si>
    <t>407</t>
  </si>
  <si>
    <t>1308</t>
  </si>
  <si>
    <t>1278</t>
  </si>
  <si>
    <t>1274</t>
  </si>
  <si>
    <t>1265</t>
  </si>
  <si>
    <t>166</t>
  </si>
  <si>
    <t>div.</t>
  </si>
  <si>
    <t>96 és 93</t>
  </si>
  <si>
    <t>65</t>
  </si>
  <si>
    <t>815/8</t>
  </si>
  <si>
    <t>815/6</t>
  </si>
  <si>
    <t>815/10</t>
  </si>
  <si>
    <t>Villám utcai önk. telek</t>
  </si>
  <si>
    <t>647/41   714/10</t>
  </si>
  <si>
    <t>Orgona utcai rézsű</t>
  </si>
  <si>
    <t>Öreghegyi árkok kétoldalt</t>
  </si>
  <si>
    <t>Fő utca körforgalom és Pajta közötti sz.</t>
  </si>
  <si>
    <t>Fő utca Pajta és Muskátli u. utca közötti sz.</t>
  </si>
  <si>
    <t>Fő út Muskátli utca és Budajenei közötti sz.</t>
  </si>
  <si>
    <t>motors kézi fűkasza</t>
  </si>
  <si>
    <t>kaszálás módja</t>
  </si>
  <si>
    <t>105</t>
  </si>
  <si>
    <t>1298</t>
  </si>
  <si>
    <t>gyalogút</t>
  </si>
  <si>
    <t>1277</t>
  </si>
  <si>
    <t>Fő út melletti kt. a Tulipán utca végén</t>
  </si>
  <si>
    <t>797</t>
  </si>
  <si>
    <t>1038</t>
  </si>
  <si>
    <t>Moha utca</t>
  </si>
  <si>
    <t>Muskátli utcai önk. telek</t>
  </si>
  <si>
    <t>1031</t>
  </si>
  <si>
    <t>Galagonya utca</t>
  </si>
  <si>
    <t>Barka utca</t>
  </si>
  <si>
    <t>774</t>
  </si>
  <si>
    <t>781</t>
  </si>
  <si>
    <t>768</t>
  </si>
  <si>
    <t>145/1</t>
  </si>
  <si>
    <t>762</t>
  </si>
  <si>
    <t>764/2</t>
  </si>
  <si>
    <t>770</t>
  </si>
  <si>
    <t>Fő utcai rézsű (háromszög)</t>
  </si>
  <si>
    <t>Rákóczi utcai rézsűk (templom alatti terület)</t>
  </si>
  <si>
    <t>Muskátli-Boróka utcai fiatal berkenyék</t>
  </si>
  <si>
    <t>597/11</t>
  </si>
  <si>
    <t>Nyúl utca</t>
  </si>
  <si>
    <t xml:space="preserve">2007. őszén ültetett öreghegyi fák </t>
  </si>
  <si>
    <t>Szajkó utca melletti részek nyírása</t>
  </si>
  <si>
    <t>Fő út menti árkok, padkák Páty  és körforgalom közötti sz.</t>
  </si>
  <si>
    <t>Muskátli-Berkenye utca háromszög</t>
  </si>
  <si>
    <t>1320, 874</t>
  </si>
  <si>
    <t>146/4</t>
  </si>
  <si>
    <t>Kamilla utcai csörgőfák</t>
  </si>
  <si>
    <t>Boróka utcai gömbjuharok</t>
  </si>
  <si>
    <t>Áfonya utcai kőrisek</t>
  </si>
  <si>
    <t>Akácos utcai díszkörtefák</t>
  </si>
  <si>
    <t>Árnyas utcai hársak</t>
  </si>
  <si>
    <t>Juharfa utcai juharok</t>
  </si>
  <si>
    <t>Fő út menti  hársak</t>
  </si>
  <si>
    <t>Körforgalom melletti  juharok</t>
  </si>
  <si>
    <t>Polgármesteri hivatal kertje</t>
  </si>
  <si>
    <t>Nyírfa utcai háromszög alakú terület</t>
  </si>
  <si>
    <t>2009-ben elültetett fák</t>
  </si>
  <si>
    <t>2010 tavaszán elültetett fák</t>
  </si>
  <si>
    <t>Leylandi ciprusok a körforgalomnál (40 db)</t>
  </si>
  <si>
    <t>Rákóczi utcai játszótér</t>
  </si>
  <si>
    <t>Pipacs utcai játszótér</t>
  </si>
  <si>
    <t>traktor / szárzúzó</t>
  </si>
  <si>
    <t>124/1, 125/1</t>
  </si>
  <si>
    <t>Kórházfasor menti területek, árkok, padkák, buszmegállók környéke</t>
  </si>
  <si>
    <t>922</t>
  </si>
  <si>
    <t>Völgy utcai zöldsáv alsó szakasza (6 m-es sáv)</t>
  </si>
  <si>
    <t>Muskátli utca árka a Juharfa utcáig</t>
  </si>
  <si>
    <t>716/1</t>
  </si>
  <si>
    <t>Végner telek előtti árok nyírása</t>
  </si>
  <si>
    <t>Vízmosás vége az Orgona utcától</t>
  </si>
  <si>
    <t>1025/6</t>
  </si>
  <si>
    <t>Legelődombi út mentén rézsű a Villám utcától</t>
  </si>
  <si>
    <t>Telki panoráma pont</t>
  </si>
  <si>
    <t>új óvoda melletti telek</t>
  </si>
  <si>
    <t>Villám utcai önk. töredék telek</t>
  </si>
  <si>
    <t>1462 és 1463</t>
  </si>
  <si>
    <t>Közterület Szajkó utcában</t>
  </si>
  <si>
    <t>935/1</t>
  </si>
  <si>
    <t>23</t>
  </si>
  <si>
    <t>072</t>
  </si>
  <si>
    <t>1272</t>
  </si>
  <si>
    <t>1273</t>
  </si>
  <si>
    <t>1181/3</t>
  </si>
  <si>
    <t>935/4</t>
  </si>
  <si>
    <t>937/1</t>
  </si>
  <si>
    <t>937/3</t>
  </si>
  <si>
    <t>937/4</t>
  </si>
  <si>
    <t>056/50</t>
  </si>
  <si>
    <t>056/49</t>
  </si>
  <si>
    <t>telek</t>
  </si>
  <si>
    <t>068/3</t>
  </si>
  <si>
    <t>723/1</t>
  </si>
  <si>
    <t>Rózsa köz</t>
  </si>
  <si>
    <t>899</t>
  </si>
  <si>
    <t>898/6</t>
  </si>
  <si>
    <t>Kilátó köz végének nyírása</t>
  </si>
  <si>
    <t>gyalogos út a Forrás utca folytatásában</t>
  </si>
  <si>
    <t>172</t>
  </si>
  <si>
    <t>Gyöngy utca</t>
  </si>
  <si>
    <t>379</t>
  </si>
  <si>
    <t>Nyúl utca sarok</t>
  </si>
  <si>
    <t>Árnyas utca menti területek</t>
  </si>
  <si>
    <t>791, 797, 08/2</t>
  </si>
  <si>
    <t>Árnyas utca árok felöli zöldsáv</t>
  </si>
  <si>
    <t>Kamilla köz</t>
  </si>
  <si>
    <t>850</t>
  </si>
  <si>
    <t>820</t>
  </si>
  <si>
    <t>816</t>
  </si>
  <si>
    <t>1105</t>
  </si>
  <si>
    <t>járda a Muskátli és Boróka utca mentén</t>
  </si>
  <si>
    <t>Szajkó utca melletti cserjetelepítések (900 db)</t>
  </si>
  <si>
    <t>Temető elötti parkoló (1808 x 65%)</t>
  </si>
  <si>
    <t>Gyöngy - Árnyas utca sarok telek   (3028 x 66%)</t>
  </si>
  <si>
    <t>Zápor utcai padka nyírása (340 x 2 m)</t>
  </si>
  <si>
    <t>Fő út Pincesor előtti terület  metszése  200 m hosszon</t>
  </si>
  <si>
    <t>Orgona utca középső zöldsáv metszése  300 m hosszon</t>
  </si>
  <si>
    <t>045/2</t>
  </si>
  <si>
    <t>egységár</t>
  </si>
  <si>
    <t>homlokrakodó gép óradíj kezelővel (óra)</t>
  </si>
  <si>
    <t>árokásó forgókotró óradíj kezelővel (óra)</t>
  </si>
  <si>
    <t>összár</t>
  </si>
  <si>
    <t>Kaszálási munkák összesítése:</t>
  </si>
  <si>
    <t>összesen:</t>
  </si>
  <si>
    <t>összesen hóeltakarítás:</t>
  </si>
  <si>
    <t>ágaprítás óradíj kezelővel, nyesedék elszállítással (óra)</t>
  </si>
  <si>
    <t>1.</t>
  </si>
  <si>
    <t>Kaszálási munkák</t>
  </si>
  <si>
    <t>1.1</t>
  </si>
  <si>
    <t>Kaszálás traktorral szárzúzóval</t>
  </si>
  <si>
    <t>mennyiségi egység</t>
  </si>
  <si>
    <t>mennyiség</t>
  </si>
  <si>
    <t>m2</t>
  </si>
  <si>
    <t>1.2</t>
  </si>
  <si>
    <t>kaszálás kisfűnyírógéppel</t>
  </si>
  <si>
    <t>1.3</t>
  </si>
  <si>
    <t>kaszálás kézi damilos fűnyíróval</t>
  </si>
  <si>
    <t xml:space="preserve">2. </t>
  </si>
  <si>
    <t>db</t>
  </si>
  <si>
    <t>összesen (db)</t>
  </si>
  <si>
    <t>3.</t>
  </si>
  <si>
    <t>cserjetelepítések gondozása</t>
  </si>
  <si>
    <t>metszések</t>
  </si>
  <si>
    <t>4.</t>
  </si>
  <si>
    <t>5.</t>
  </si>
  <si>
    <t>hóeltakarítás</t>
  </si>
  <si>
    <t>6.</t>
  </si>
  <si>
    <t>6.1</t>
  </si>
  <si>
    <t>6.2</t>
  </si>
  <si>
    <t>6.3</t>
  </si>
  <si>
    <t>óra</t>
  </si>
  <si>
    <t>1,5-2,0 tonnás árokásó-forgókotró óradíj kezelővel (óra)</t>
  </si>
  <si>
    <t>2-2,5 tonnás homlokrakodó gép óradíj kezelővel (óra)</t>
  </si>
  <si>
    <t>ÖSSZESEN NETTÓ:</t>
  </si>
  <si>
    <t>27% ÁFA:</t>
  </si>
  <si>
    <t>Nr.</t>
  </si>
  <si>
    <t>munkák évente:</t>
  </si>
  <si>
    <t>10 alkalommal kaszálandó teljes terület nagysága (m2):</t>
  </si>
  <si>
    <t>1.1    évi 10 alkalommal kaszálandó területek</t>
  </si>
  <si>
    <t>kaszálási mennyiség</t>
  </si>
  <si>
    <t>kisfűnyíróval kaszálva (m2):</t>
  </si>
  <si>
    <t>kézi damilos motoros kaszával kaszálva (m2):</t>
  </si>
  <si>
    <t>nagytraktorral kaszálva (m2):</t>
  </si>
  <si>
    <t>Összesítés:</t>
  </si>
  <si>
    <t>1301</t>
  </si>
  <si>
    <t>7.1</t>
  </si>
  <si>
    <t>7.</t>
  </si>
  <si>
    <t>7.2</t>
  </si>
  <si>
    <t>Kimutatás az elvégzendő munkákról</t>
  </si>
  <si>
    <t>évi kaszálások száma</t>
  </si>
  <si>
    <t>kaszálási mennyiség (terület x alkalom) (m2):</t>
  </si>
  <si>
    <t>nagytraktorral kaszálandó terület (m2):</t>
  </si>
  <si>
    <t>kisfűnyíróval kaszálandó terület (m2):</t>
  </si>
  <si>
    <t>kézi damilos motoros kaszával kaszálandó terület (m2):</t>
  </si>
  <si>
    <t>1.2    évi 7 alkalommal kaszálandó területek</t>
  </si>
  <si>
    <t>"Vízgyűjtő" telek az Öreghegyi úton</t>
  </si>
  <si>
    <t xml:space="preserve">Edzőcentrum melleti útmenti sáv </t>
  </si>
  <si>
    <t>Gördeszkapálya előtti utca  (200 x 8m, levonva murvázott rész = 4m)</t>
  </si>
  <si>
    <t>1284/1</t>
  </si>
  <si>
    <t>Napsugár utca (teljes terület x 80%)</t>
  </si>
  <si>
    <t>Napsugár utca folytatása (teljes terület x 80%)</t>
  </si>
  <si>
    <t>utca CBA telek mellett</t>
  </si>
  <si>
    <t>937/8</t>
  </si>
  <si>
    <t>telek, Alsóvölgy u. 1.</t>
  </si>
  <si>
    <t>056/27</t>
  </si>
  <si>
    <t>telek patak mentén</t>
  </si>
  <si>
    <t>patak menti út zöld padkája két oldlat (összesen 3 m)</t>
  </si>
  <si>
    <t>937/7</t>
  </si>
  <si>
    <t>telek, Alsóvölgy u. 3. (nádas, nem kell nyírni)</t>
  </si>
  <si>
    <t>937/6</t>
  </si>
  <si>
    <t>telek, Alsóvölgy u. 5.  (nádas, nem kell nyírni)</t>
  </si>
  <si>
    <t xml:space="preserve">telek, Alsóvölgy u. 11. </t>
  </si>
  <si>
    <t>telek, Alsóvölgy u. 7.  (szelektív gyűjtő területének 30%-a)</t>
  </si>
  <si>
    <t>telek, bozótos, nem kell nyírni</t>
  </si>
  <si>
    <t>telek, Alsóvölgy u. 10. (telek 80%-a: 3.959x0,8)</t>
  </si>
  <si>
    <t>telek Napsugár utca</t>
  </si>
  <si>
    <t>1266</t>
  </si>
  <si>
    <t>1267</t>
  </si>
  <si>
    <t>1268</t>
  </si>
  <si>
    <t>1269</t>
  </si>
  <si>
    <t>telek, Posta mögött</t>
  </si>
  <si>
    <t xml:space="preserve">telek </t>
  </si>
  <si>
    <t>Napsugár utca menti sávtelek</t>
  </si>
  <si>
    <t>telek a patak mentén (ideigl. Zöldlerakó)</t>
  </si>
  <si>
    <t>telek a patak mentén 50% (ideigl. Zöldlerakó)</t>
  </si>
  <si>
    <t>Harangvirág óvoda mögötti telkek a Pipacs illetve Rózsa közben: 731/10-11, 731/18-20, 732/3</t>
  </si>
  <si>
    <t>5 alkalommal kaszálandó teljes terület nagysága (m2):</t>
  </si>
  <si>
    <t>rekultivált földlerakó platója</t>
  </si>
  <si>
    <t>3 alkalommal kaszálandó teljes terület nagysága (m2):</t>
  </si>
  <si>
    <t>rekultivált földlerakó rézsűi és burkolatlan árkai</t>
  </si>
  <si>
    <t>Fő utca menti cserjetelepítések, buszmegállók cserjefoltjai</t>
  </si>
  <si>
    <t xml:space="preserve">3.         </t>
  </si>
  <si>
    <t xml:space="preserve">2.          </t>
  </si>
  <si>
    <t xml:space="preserve">utcafák gondozása (fatányérok gyomtalanítása 3 alkalommal, karózás igazítása, oldal- és tőhajtások eltávolítása, szükséges metszések elvégzése, szükség esetén permetezés) </t>
  </si>
  <si>
    <t xml:space="preserve">4.        </t>
  </si>
  <si>
    <t>útmenti cserjék és fák metszése (metszés és nyesedék elszállítása)</t>
  </si>
  <si>
    <t>fák helye</t>
  </si>
  <si>
    <t>alkalom</t>
  </si>
  <si>
    <t>összesen</t>
  </si>
  <si>
    <t>munka-végzések száma</t>
  </si>
  <si>
    <t>cserjefoltok helye</t>
  </si>
  <si>
    <t>terület (m2)</t>
  </si>
  <si>
    <t>ter. x mv. száma összesen</t>
  </si>
  <si>
    <t>fák ill. cserjefoltok helye</t>
  </si>
  <si>
    <t>db ill. m2</t>
  </si>
  <si>
    <t>2. pontban felsorolt fák locsolása (748 db x 0,05 m3=37,4 m3/alkalom)</t>
  </si>
  <si>
    <t>Fő út menti cserjefoltok és körforgalom locsolása (680 m2 x 0,015 = 10,2 m3/alkalom)</t>
  </si>
  <si>
    <t>locsolás tartálykocsiról vízszivattyúval igény szerint (fák esetében: 50 ltr./fa/alkalom, cserjefoltok esetében 15 ltr. /m2/alkalom)</t>
  </si>
  <si>
    <t xml:space="preserve">5.        </t>
  </si>
  <si>
    <t>készenléti díj</t>
  </si>
  <si>
    <t xml:space="preserve">7.          </t>
  </si>
  <si>
    <r>
      <t xml:space="preserve">hóeltakarítás: </t>
    </r>
    <r>
      <rPr>
        <sz val="8"/>
        <rFont val="Arial Narrow"/>
        <family val="2"/>
        <charset val="238"/>
      </rPr>
      <t>kistraktorral (max. 1.000 kg, 1,1-1,3 m széles tolólappal, 2 cm felett hóvastagságnál kell megkezdeni a hótolást, éjszaka leesett havat reggel 7-ig el kell takarítani, hóeltakarítást hétvégén és ünnepnapokon is el kell végezni, készenléti időszak: dec. 1.- márc. 15., folyamatos havazásnál szükség esetén a munkavégzést újból és újból meg kell ismételni, sószórás tilos)</t>
    </r>
  </si>
  <si>
    <t>Iskola előtti széles járda és beugró tér</t>
  </si>
  <si>
    <t>Harangvirág óvoda előtti parkolók</t>
  </si>
  <si>
    <t>kerékpárút a Muskátli utcától Budajenőig</t>
  </si>
  <si>
    <t>PMH gépkocsi bejárója és belső burkolt parkolója</t>
  </si>
  <si>
    <t>Fő utcai járda a PMH-tól a Tulipán utcáig</t>
  </si>
  <si>
    <t>Pajta előtti nagy tér, Jung ház kertje, Pajta körüli járdák</t>
  </si>
  <si>
    <t>Tulipán utcai játszótér járdái és parkolója</t>
  </si>
  <si>
    <t>Temető előtti parkoló és járdák</t>
  </si>
  <si>
    <t>Tengelice utcai óvoda előtti külső parkoló</t>
  </si>
  <si>
    <t>Tengelice utcai óvoda hátsó belső parkoló és út</t>
  </si>
  <si>
    <t>járda a temető bejárattól a Hóvirág utcai buszmegállóig</t>
  </si>
  <si>
    <t>közpark járdái</t>
  </si>
  <si>
    <t xml:space="preserve">utcafák gondozása </t>
  </si>
  <si>
    <t>fák gondozása (748 db x 3 alk.)</t>
  </si>
  <si>
    <t xml:space="preserve">cserjetelepítések gondozása </t>
  </si>
  <si>
    <t>cserjetelepítések gondozása: folyamatos gyomtalanítás, tavaszi - őszi metszés nyesedék elszállítással, évi 2 alkalommal NPK 15/15/15 műtrágya kiszórása,</t>
  </si>
  <si>
    <t>útmenti cserjék és fák metszése</t>
  </si>
  <si>
    <t>Locsolás</t>
  </si>
  <si>
    <t>5.1</t>
  </si>
  <si>
    <t>5.2</t>
  </si>
  <si>
    <t>takarítandó területek</t>
  </si>
  <si>
    <t>fák</t>
  </si>
  <si>
    <t>cserjefoltok</t>
  </si>
  <si>
    <t>egyéb óradíjas munkák</t>
  </si>
  <si>
    <t>hó</t>
  </si>
  <si>
    <t>AJÁNLATI ÁR MINDÖSSZESEN BRUTTÓ:</t>
  </si>
  <si>
    <t xml:space="preserve">6.          </t>
  </si>
  <si>
    <t>egyéb óradíjas munkák (külön megrendelés esetén)</t>
  </si>
  <si>
    <t>7 alkalommal kaszálandó teljes terület nagysága (m2):</t>
  </si>
  <si>
    <t>10 alkalommal kaszálandó:</t>
  </si>
  <si>
    <t>7 alkalommal kaszálandó</t>
  </si>
  <si>
    <t>5 alkalommal kaszálandó</t>
  </si>
  <si>
    <t>3 alkalommal kaszálandó</t>
  </si>
  <si>
    <t>ebből:</t>
  </si>
  <si>
    <t>traktor</t>
  </si>
  <si>
    <t xml:space="preserve">kis fűnyíró </t>
  </si>
  <si>
    <t>motoros kézi kasza</t>
  </si>
  <si>
    <t>kaszálandó területek nagysága évente (m2):</t>
  </si>
  <si>
    <t>kaszálási mennyiség összesen évente (terület x alkalom) (m2):</t>
  </si>
  <si>
    <t>kaszálási mennyiség nagytraktorral évente (terület x alkalom) (m2):</t>
  </si>
  <si>
    <t>kaszálási mennyiség kisfűnyíróval évente (terület x alkalom) (m2):</t>
  </si>
  <si>
    <t>kaszálási mennyiség kézi damilos kaszával évente (terület x alkalom) (m2):</t>
  </si>
  <si>
    <t>egység árakat ezekbe a mezőkbe kell beírni</t>
  </si>
  <si>
    <t>kaszálandó területek (m2)</t>
  </si>
  <si>
    <t>gondozandó  (m2)</t>
  </si>
  <si>
    <t>évi kaszálási mennyiség (m2)</t>
  </si>
  <si>
    <t xml:space="preserve">Kaszálandó terület megnevezése   </t>
  </si>
  <si>
    <t>1.3    évi 5 alkalommal kaszálandó területek</t>
  </si>
  <si>
    <t>1.4    évi 3 alkalommal kaszálandó területek</t>
  </si>
  <si>
    <t>munkavégzések száma</t>
  </si>
  <si>
    <t>változó</t>
  </si>
  <si>
    <t>Újtelep kerékpárút melletti cserjék metszése 500 m hosszon</t>
  </si>
  <si>
    <t>készenléti díj (hó)</t>
  </si>
  <si>
    <t>838</t>
  </si>
  <si>
    <t>átalány</t>
  </si>
  <si>
    <t>Pillangó utca felső része a fasorral és árokkal</t>
  </si>
  <si>
    <t>1308, 723/4</t>
  </si>
  <si>
    <t>792/1-2</t>
  </si>
  <si>
    <t>Pillangó utcai rézsű</t>
  </si>
  <si>
    <t xml:space="preserve">1457, 1458, 1459, 792/4, </t>
  </si>
  <si>
    <t>átjáró a Zápor és Legelődombi út között</t>
  </si>
  <si>
    <t>1348/4</t>
  </si>
  <si>
    <t>Muskátli utcai körforgalom és buszmegállók környéke</t>
  </si>
  <si>
    <t>Pillangó utca rézsű alatti sávja</t>
  </si>
  <si>
    <t>2016 őszén elültetett fák</t>
  </si>
  <si>
    <t>Muskátli utcai körforgalom és környezetének cserjefoltjai</t>
  </si>
  <si>
    <t>Tulipán utcai körforgalom cserjefoltja</t>
  </si>
  <si>
    <t>járda bolt oldalán a körforgalomtól a Tengelice utcáig</t>
  </si>
  <si>
    <t>Tulipán u. körforgalom környéke, főút menti háromszög, árok</t>
  </si>
  <si>
    <t>Rozmaring utcai háromszög a vízműnél</t>
  </si>
  <si>
    <t>1071</t>
  </si>
  <si>
    <t>Csipke köz</t>
  </si>
  <si>
    <t>vízelvezető árok a CBA telkétől a patakig 380 m x 5 m</t>
  </si>
  <si>
    <t>Telki zöldterületfenntartás  2018 - EXTENZÍV TERÜLETEK</t>
  </si>
  <si>
    <t>Öreghegyi önk. telek részletei a Globallal szemben</t>
  </si>
  <si>
    <t>Rókavár környéke</t>
  </si>
  <si>
    <t>Rókalyuk nevű telek nem bozótos útmenti részei: 4868 x 15%</t>
  </si>
  <si>
    <t>Tulipán utcai árok</t>
  </si>
  <si>
    <t>Kamilla utcai fittness-park</t>
  </si>
  <si>
    <t>Lejtő-Vadrózsa utca sarok</t>
  </si>
  <si>
    <t>1088, 1071</t>
  </si>
  <si>
    <t>járda Muskátli utcai buszmegállók és körforg. környékén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</si>
</sst>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Ft&quot;;\-#,##0.00\ &quot;Ft&quot;"/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  <numFmt numFmtId="166" formatCode="_-* #,##0.00\ &quot;Ft&quot;_-;\-* #,##0.00\ &quot;Ft&quot;_-;_-* &quot;-&quot;\ &quot;Ft&quot;_-;_-@_-"/>
    <numFmt numFmtId="167" formatCode="#,##0.0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sz val="8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0">
    <xf numFmtId="0" fontId="0" fillId="0" borderId="0" xfId="0"/>
    <xf numFmtId="0" fontId="3" fillId="0" borderId="1" xfId="0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3" fontId="3" fillId="0" borderId="9" xfId="1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9" fontId="3" fillId="0" borderId="0" xfId="0" applyNumberFormat="1" applyFont="1" applyFill="1" applyBorder="1" applyAlignment="1">
      <alignment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vertical="center" wrapText="1"/>
    </xf>
    <xf numFmtId="3" fontId="3" fillId="0" borderId="12" xfId="1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9" fontId="3" fillId="0" borderId="13" xfId="0" applyNumberFormat="1" applyFont="1" applyFill="1" applyBorder="1" applyAlignment="1">
      <alignment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165" fontId="3" fillId="0" borderId="14" xfId="1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165" fontId="3" fillId="0" borderId="13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15" xfId="1" applyNumberFormat="1" applyFont="1" applyFill="1" applyBorder="1" applyAlignment="1">
      <alignment horizontal="center" vertical="center" wrapText="1"/>
    </xf>
    <xf numFmtId="165" fontId="3" fillId="0" borderId="16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3" fontId="3" fillId="0" borderId="16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165" fontId="3" fillId="0" borderId="11" xfId="1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3" fontId="3" fillId="0" borderId="18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vertical="center" wrapText="1"/>
    </xf>
    <xf numFmtId="3" fontId="3" fillId="0" borderId="20" xfId="1" applyNumberFormat="1" applyFont="1" applyFill="1" applyBorder="1" applyAlignment="1">
      <alignment horizontal="center" vertical="center" wrapText="1"/>
    </xf>
    <xf numFmtId="9" fontId="3" fillId="0" borderId="20" xfId="0" applyNumberFormat="1" applyFont="1" applyFill="1" applyBorder="1" applyAlignment="1">
      <alignment vertical="center" wrapText="1"/>
    </xf>
    <xf numFmtId="9" fontId="3" fillId="0" borderId="20" xfId="0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3" fillId="0" borderId="21" xfId="1" applyNumberFormat="1" applyFont="1" applyFill="1" applyBorder="1" applyAlignment="1">
      <alignment horizontal="center" vertical="center" wrapText="1"/>
    </xf>
    <xf numFmtId="165" fontId="3" fillId="0" borderId="22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vertical="center" wrapText="1"/>
    </xf>
    <xf numFmtId="165" fontId="2" fillId="0" borderId="16" xfId="1" applyNumberFormat="1" applyFont="1" applyFill="1" applyBorder="1" applyAlignment="1">
      <alignment horizontal="center" vertical="center" wrapText="1"/>
    </xf>
    <xf numFmtId="165" fontId="2" fillId="0" borderId="13" xfId="1" applyNumberFormat="1" applyFont="1" applyFill="1" applyBorder="1" applyAlignment="1">
      <alignment horizontal="center" vertical="center" wrapText="1"/>
    </xf>
    <xf numFmtId="42" fontId="3" fillId="0" borderId="0" xfId="0" applyNumberFormat="1" applyFont="1" applyFill="1" applyBorder="1" applyAlignment="1">
      <alignment vertical="center" wrapText="1"/>
    </xf>
    <xf numFmtId="9" fontId="3" fillId="0" borderId="2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 wrapText="1"/>
    </xf>
    <xf numFmtId="3" fontId="3" fillId="0" borderId="27" xfId="1" applyNumberFormat="1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 vertical="center" wrapText="1"/>
    </xf>
    <xf numFmtId="3" fontId="3" fillId="0" borderId="28" xfId="1" applyNumberFormat="1" applyFont="1" applyFill="1" applyBorder="1" applyAlignment="1">
      <alignment horizontal="center" vertical="center" wrapText="1"/>
    </xf>
    <xf numFmtId="9" fontId="3" fillId="0" borderId="24" xfId="0" applyNumberFormat="1" applyFont="1" applyFill="1" applyBorder="1" applyAlignment="1">
      <alignment vertical="center" wrapText="1"/>
    </xf>
    <xf numFmtId="3" fontId="3" fillId="0" borderId="29" xfId="1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vertical="center" wrapText="1"/>
    </xf>
    <xf numFmtId="3" fontId="3" fillId="0" borderId="31" xfId="1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vertical="center" wrapText="1"/>
    </xf>
    <xf numFmtId="3" fontId="3" fillId="0" borderId="34" xfId="1" applyNumberFormat="1" applyFont="1" applyFill="1" applyBorder="1" applyAlignment="1">
      <alignment horizontal="center" vertical="center" wrapText="1"/>
    </xf>
    <xf numFmtId="9" fontId="3" fillId="0" borderId="34" xfId="0" applyNumberFormat="1" applyFont="1" applyFill="1" applyBorder="1" applyAlignment="1">
      <alignment vertical="center" wrapText="1"/>
    </xf>
    <xf numFmtId="9" fontId="3" fillId="0" borderId="34" xfId="0" applyNumberFormat="1" applyFont="1" applyFill="1" applyBorder="1" applyAlignment="1">
      <alignment horizontal="center" vertical="center" wrapText="1"/>
    </xf>
    <xf numFmtId="165" fontId="3" fillId="0" borderId="34" xfId="1" applyNumberFormat="1" applyFont="1" applyFill="1" applyBorder="1" applyAlignment="1">
      <alignment horizontal="center" vertical="center" wrapText="1"/>
    </xf>
    <xf numFmtId="165" fontId="3" fillId="0" borderId="35" xfId="1" applyNumberFormat="1" applyFont="1" applyFill="1" applyBorder="1" applyAlignment="1">
      <alignment horizontal="center" vertical="center" wrapText="1"/>
    </xf>
    <xf numFmtId="9" fontId="3" fillId="0" borderId="31" xfId="0" applyNumberFormat="1" applyFont="1" applyFill="1" applyBorder="1" applyAlignment="1">
      <alignment vertical="center" wrapText="1"/>
    </xf>
    <xf numFmtId="9" fontId="3" fillId="0" borderId="31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vertical="center" wrapText="1"/>
    </xf>
    <xf numFmtId="7" fontId="3" fillId="2" borderId="5" xfId="1" applyNumberFormat="1" applyFont="1" applyFill="1" applyBorder="1" applyAlignment="1">
      <alignment horizontal="center" vertical="center" wrapText="1"/>
    </xf>
    <xf numFmtId="165" fontId="2" fillId="0" borderId="18" xfId="1" applyNumberFormat="1" applyFont="1" applyFill="1" applyBorder="1" applyAlignment="1">
      <alignment horizontal="center" vertical="center" wrapText="1"/>
    </xf>
    <xf numFmtId="165" fontId="2" fillId="0" borderId="20" xfId="1" applyNumberFormat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>
      <alignment horizontal="center" vertical="center" wrapText="1"/>
    </xf>
    <xf numFmtId="164" fontId="3" fillId="0" borderId="16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5" fontId="2" fillId="3" borderId="8" xfId="1" applyNumberFormat="1" applyFont="1" applyFill="1" applyBorder="1" applyAlignment="1">
      <alignment horizontal="center" vertical="center" wrapText="1"/>
    </xf>
    <xf numFmtId="165" fontId="2" fillId="3" borderId="21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6" fontId="3" fillId="4" borderId="0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3" fillId="5" borderId="36" xfId="0" applyNumberFormat="1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vertical="center" wrapText="1"/>
    </xf>
    <xf numFmtId="49" fontId="3" fillId="5" borderId="36" xfId="1" applyNumberFormat="1" applyFont="1" applyFill="1" applyBorder="1" applyAlignment="1">
      <alignment horizontal="left" vertical="center" wrapText="1"/>
    </xf>
    <xf numFmtId="164" fontId="3" fillId="5" borderId="37" xfId="1" applyNumberFormat="1" applyFont="1" applyFill="1" applyBorder="1" applyAlignment="1">
      <alignment horizontal="left" vertical="center" wrapText="1"/>
    </xf>
    <xf numFmtId="3" fontId="3" fillId="5" borderId="37" xfId="1" applyNumberFormat="1" applyFont="1" applyFill="1" applyBorder="1" applyAlignment="1">
      <alignment horizontal="center" vertical="center" textRotation="90" wrapText="1"/>
    </xf>
    <xf numFmtId="3" fontId="3" fillId="5" borderId="38" xfId="1" applyNumberFormat="1" applyFont="1" applyFill="1" applyBorder="1" applyAlignment="1">
      <alignment horizontal="center" vertical="center" textRotation="90" wrapText="1"/>
    </xf>
    <xf numFmtId="9" fontId="3" fillId="5" borderId="36" xfId="0" applyNumberFormat="1" applyFont="1" applyFill="1" applyBorder="1" applyAlignment="1">
      <alignment horizontal="center" vertical="center" textRotation="90" wrapText="1"/>
    </xf>
    <xf numFmtId="9" fontId="3" fillId="5" borderId="37" xfId="0" applyNumberFormat="1" applyFont="1" applyFill="1" applyBorder="1" applyAlignment="1">
      <alignment horizontal="center" vertical="center" textRotation="90" wrapText="1"/>
    </xf>
    <xf numFmtId="9" fontId="3" fillId="5" borderId="39" xfId="0" applyNumberFormat="1" applyFont="1" applyFill="1" applyBorder="1" applyAlignment="1">
      <alignment horizontal="center" vertical="center" textRotation="90" wrapText="1"/>
    </xf>
    <xf numFmtId="3" fontId="3" fillId="5" borderId="24" xfId="1" applyNumberFormat="1" applyFont="1" applyFill="1" applyBorder="1" applyAlignment="1">
      <alignment horizontal="center" vertical="center" wrapText="1"/>
    </xf>
    <xf numFmtId="9" fontId="3" fillId="5" borderId="38" xfId="0" applyNumberFormat="1" applyFont="1" applyFill="1" applyBorder="1" applyAlignment="1">
      <alignment horizontal="center" vertical="center" textRotation="90" wrapText="1"/>
    </xf>
    <xf numFmtId="9" fontId="3" fillId="5" borderId="40" xfId="0" applyNumberFormat="1" applyFont="1" applyFill="1" applyBorder="1" applyAlignment="1">
      <alignment horizontal="center" vertical="center" textRotation="90" wrapText="1"/>
    </xf>
    <xf numFmtId="0" fontId="2" fillId="5" borderId="36" xfId="0" applyFont="1" applyFill="1" applyBorder="1" applyAlignment="1">
      <alignment horizontal="left" vertical="center" wrapText="1"/>
    </xf>
    <xf numFmtId="49" fontId="2" fillId="5" borderId="36" xfId="0" applyNumberFormat="1" applyFont="1" applyFill="1" applyBorder="1" applyAlignment="1">
      <alignment horizontal="left" vertical="center" wrapText="1"/>
    </xf>
    <xf numFmtId="9" fontId="3" fillId="0" borderId="20" xfId="0" applyNumberFormat="1" applyFont="1" applyFill="1" applyBorder="1" applyAlignment="1">
      <alignment horizontal="left" vertical="center" wrapText="1"/>
    </xf>
    <xf numFmtId="3" fontId="2" fillId="4" borderId="0" xfId="1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vertical="center" wrapText="1"/>
    </xf>
    <xf numFmtId="0" fontId="2" fillId="5" borderId="37" xfId="0" applyFont="1" applyFill="1" applyBorder="1" applyAlignment="1">
      <alignment vertical="center" wrapText="1"/>
    </xf>
    <xf numFmtId="49" fontId="2" fillId="0" borderId="36" xfId="0" applyNumberFormat="1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vertical="center" wrapText="1"/>
    </xf>
    <xf numFmtId="49" fontId="2" fillId="5" borderId="10" xfId="0" applyNumberFormat="1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vertical="center" wrapText="1"/>
    </xf>
    <xf numFmtId="49" fontId="3" fillId="4" borderId="3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49" fontId="3" fillId="5" borderId="10" xfId="0" applyNumberFormat="1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9" fontId="3" fillId="0" borderId="13" xfId="0" applyNumberFormat="1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3" fontId="3" fillId="0" borderId="23" xfId="1" applyNumberFormat="1" applyFont="1" applyFill="1" applyBorder="1" applyAlignment="1">
      <alignment horizontal="center" vertical="center" wrapText="1"/>
    </xf>
    <xf numFmtId="9" fontId="3" fillId="0" borderId="23" xfId="0" applyNumberFormat="1" applyFont="1" applyFill="1" applyBorder="1" applyAlignment="1">
      <alignment horizontal="left" vertical="center" wrapText="1"/>
    </xf>
    <xf numFmtId="49" fontId="3" fillId="5" borderId="3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49" fontId="3" fillId="0" borderId="43" xfId="0" applyNumberFormat="1" applyFont="1" applyFill="1" applyBorder="1" applyAlignment="1">
      <alignment horizontal="left" vertical="center" wrapText="1"/>
    </xf>
    <xf numFmtId="49" fontId="3" fillId="4" borderId="6" xfId="0" applyNumberFormat="1" applyFont="1" applyFill="1" applyBorder="1" applyAlignment="1">
      <alignment horizontal="left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7" fontId="3" fillId="2" borderId="14" xfId="1" applyNumberFormat="1" applyFont="1" applyFill="1" applyBorder="1" applyAlignment="1">
      <alignment horizontal="center" vertical="center" wrapText="1"/>
    </xf>
    <xf numFmtId="7" fontId="3" fillId="2" borderId="2" xfId="1" applyNumberFormat="1" applyFont="1" applyFill="1" applyBorder="1" applyAlignment="1">
      <alignment horizontal="center" vertical="center" wrapText="1"/>
    </xf>
    <xf numFmtId="3" fontId="3" fillId="3" borderId="14" xfId="1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7" fontId="3" fillId="2" borderId="5" xfId="1" applyNumberFormat="1" applyFont="1" applyFill="1" applyBorder="1" applyAlignment="1">
      <alignment horizontal="center" vertical="center" wrapText="1"/>
    </xf>
    <xf numFmtId="9" fontId="3" fillId="0" borderId="23" xfId="0" applyNumberFormat="1" applyFont="1" applyFill="1" applyBorder="1" applyAlignment="1">
      <alignment horizontal="left" vertical="center" wrapText="1"/>
    </xf>
    <xf numFmtId="3" fontId="3" fillId="3" borderId="5" xfId="1" applyNumberFormat="1" applyFont="1" applyFill="1" applyBorder="1" applyAlignment="1">
      <alignment horizontal="center" vertical="center" wrapText="1"/>
    </xf>
    <xf numFmtId="3" fontId="3" fillId="5" borderId="37" xfId="1" applyNumberFormat="1" applyFont="1" applyFill="1" applyBorder="1" applyAlignment="1">
      <alignment horizontal="center" vertical="center" wrapText="1"/>
    </xf>
    <xf numFmtId="9" fontId="3" fillId="5" borderId="37" xfId="0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3" fontId="3" fillId="0" borderId="23" xfId="1" applyNumberFormat="1" applyFont="1" applyFill="1" applyBorder="1" applyAlignment="1">
      <alignment horizontal="center" vertical="center" wrapText="1"/>
    </xf>
    <xf numFmtId="3" fontId="3" fillId="0" borderId="45" xfId="1" applyNumberFormat="1" applyFont="1" applyFill="1" applyBorder="1" applyAlignment="1">
      <alignment horizontal="center" vertical="center" wrapText="1"/>
    </xf>
    <xf numFmtId="9" fontId="3" fillId="0" borderId="26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41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 vertical="center" wrapText="1"/>
    </xf>
    <xf numFmtId="3" fontId="3" fillId="0" borderId="54" xfId="1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167" fontId="3" fillId="0" borderId="4" xfId="1" applyNumberFormat="1" applyFont="1" applyFill="1" applyBorder="1" applyAlignment="1">
      <alignment horizontal="center" vertical="center" wrapText="1"/>
    </xf>
    <xf numFmtId="3" fontId="3" fillId="0" borderId="7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3" fontId="3" fillId="5" borderId="1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2" fontId="3" fillId="0" borderId="5" xfId="1" applyNumberFormat="1" applyFont="1" applyFill="1" applyBorder="1" applyAlignment="1">
      <alignment horizontal="center" vertical="center" wrapText="1"/>
    </xf>
    <xf numFmtId="42" fontId="3" fillId="0" borderId="7" xfId="1" applyNumberFormat="1" applyFont="1" applyFill="1" applyBorder="1" applyAlignment="1">
      <alignment horizontal="center" vertical="center" wrapText="1"/>
    </xf>
    <xf numFmtId="9" fontId="3" fillId="5" borderId="48" xfId="0" applyNumberFormat="1" applyFont="1" applyFill="1" applyBorder="1" applyAlignment="1">
      <alignment horizontal="center" vertical="center" wrapText="1"/>
    </xf>
    <xf numFmtId="9" fontId="3" fillId="5" borderId="24" xfId="0" applyNumberFormat="1" applyFont="1" applyFill="1" applyBorder="1" applyAlignment="1">
      <alignment horizontal="center" vertical="center" wrapText="1"/>
    </xf>
    <xf numFmtId="9" fontId="3" fillId="5" borderId="29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49" fontId="2" fillId="5" borderId="49" xfId="0" applyNumberFormat="1" applyFont="1" applyFill="1" applyBorder="1" applyAlignment="1">
      <alignment horizontal="left" vertical="center" wrapText="1"/>
    </xf>
    <xf numFmtId="49" fontId="2" fillId="5" borderId="50" xfId="0" applyNumberFormat="1" applyFont="1" applyFill="1" applyBorder="1" applyAlignment="1">
      <alignment horizontal="left" vertical="center" wrapText="1"/>
    </xf>
    <xf numFmtId="3" fontId="2" fillId="5" borderId="51" xfId="1" applyNumberFormat="1" applyFont="1" applyFill="1" applyBorder="1" applyAlignment="1">
      <alignment horizontal="center" vertical="center" wrapText="1"/>
    </xf>
    <xf numFmtId="3" fontId="2" fillId="5" borderId="49" xfId="1" applyNumberFormat="1" applyFont="1" applyFill="1" applyBorder="1" applyAlignment="1">
      <alignment horizontal="center" vertical="center" wrapText="1"/>
    </xf>
    <xf numFmtId="3" fontId="2" fillId="5" borderId="50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42" fontId="2" fillId="0" borderId="41" xfId="1" applyNumberFormat="1" applyFont="1" applyFill="1" applyBorder="1" applyAlignment="1">
      <alignment horizontal="center" vertical="center" wrapText="1"/>
    </xf>
    <xf numFmtId="42" fontId="2" fillId="0" borderId="52" xfId="1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3" fontId="3" fillId="3" borderId="9" xfId="1" applyNumberFormat="1" applyFont="1" applyFill="1" applyBorder="1" applyAlignment="1">
      <alignment horizontal="center" vertical="center" wrapText="1"/>
    </xf>
    <xf numFmtId="167" fontId="3" fillId="3" borderId="5" xfId="1" applyNumberFormat="1" applyFont="1" applyFill="1" applyBorder="1" applyAlignment="1">
      <alignment horizontal="center" vertical="center" wrapText="1"/>
    </xf>
    <xf numFmtId="42" fontId="3" fillId="0" borderId="34" xfId="1" applyNumberFormat="1" applyFont="1" applyFill="1" applyBorder="1" applyAlignment="1">
      <alignment horizontal="center" vertical="center" wrapText="1"/>
    </xf>
    <xf numFmtId="42" fontId="3" fillId="0" borderId="35" xfId="1" applyNumberFormat="1" applyFont="1" applyFill="1" applyBorder="1" applyAlignment="1">
      <alignment horizontal="center" vertical="center" wrapText="1"/>
    </xf>
    <xf numFmtId="42" fontId="3" fillId="0" borderId="9" xfId="1" applyNumberFormat="1" applyFont="1" applyFill="1" applyBorder="1" applyAlignment="1">
      <alignment horizontal="center" vertical="center" wrapText="1"/>
    </xf>
    <xf numFmtId="42" fontId="3" fillId="0" borderId="11" xfId="1" applyNumberFormat="1" applyFont="1" applyFill="1" applyBorder="1" applyAlignment="1">
      <alignment horizontal="center" vertical="center" wrapText="1"/>
    </xf>
    <xf numFmtId="7" fontId="3" fillId="2" borderId="9" xfId="1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2" fillId="3" borderId="41" xfId="1" applyNumberFormat="1" applyFont="1" applyFill="1" applyBorder="1" applyAlignment="1">
      <alignment horizontal="center" vertical="center" wrapText="1"/>
    </xf>
    <xf numFmtId="3" fontId="2" fillId="3" borderId="52" xfId="1" applyNumberFormat="1" applyFont="1" applyFill="1" applyBorder="1" applyAlignment="1">
      <alignment horizontal="center" vertical="center" wrapText="1"/>
    </xf>
    <xf numFmtId="3" fontId="3" fillId="0" borderId="34" xfId="1" applyNumberFormat="1" applyFont="1" applyFill="1" applyBorder="1" applyAlignment="1">
      <alignment horizontal="center" vertical="center" wrapText="1"/>
    </xf>
    <xf numFmtId="3" fontId="3" fillId="0" borderId="35" xfId="1" applyNumberFormat="1" applyFont="1" applyFill="1" applyBorder="1" applyAlignment="1">
      <alignment horizontal="center" vertical="center" wrapText="1"/>
    </xf>
    <xf numFmtId="9" fontId="3" fillId="5" borderId="47" xfId="0" applyNumberFormat="1" applyFont="1" applyFill="1" applyBorder="1" applyAlignment="1">
      <alignment horizontal="center" vertical="center" wrapText="1"/>
    </xf>
    <xf numFmtId="49" fontId="4" fillId="5" borderId="55" xfId="1" applyNumberFormat="1" applyFont="1" applyFill="1" applyBorder="1" applyAlignment="1">
      <alignment horizontal="left" vertical="center" wrapText="1"/>
    </xf>
    <xf numFmtId="49" fontId="4" fillId="5" borderId="49" xfId="1" applyNumberFormat="1" applyFont="1" applyFill="1" applyBorder="1" applyAlignment="1">
      <alignment horizontal="left" vertical="center" wrapText="1"/>
    </xf>
    <xf numFmtId="49" fontId="4" fillId="5" borderId="50" xfId="1" applyNumberFormat="1" applyFont="1" applyFill="1" applyBorder="1" applyAlignment="1">
      <alignment horizontal="left" vertical="center" wrapText="1"/>
    </xf>
    <xf numFmtId="9" fontId="3" fillId="5" borderId="55" xfId="0" applyNumberFormat="1" applyFont="1" applyFill="1" applyBorder="1" applyAlignment="1">
      <alignment horizontal="center" vertical="center" textRotation="90" wrapText="1"/>
    </xf>
    <xf numFmtId="9" fontId="3" fillId="5" borderId="49" xfId="0" applyNumberFormat="1" applyFont="1" applyFill="1" applyBorder="1" applyAlignment="1">
      <alignment horizontal="center" vertical="center" textRotation="90" wrapText="1"/>
    </xf>
    <xf numFmtId="9" fontId="3" fillId="5" borderId="50" xfId="0" applyNumberFormat="1" applyFont="1" applyFill="1" applyBorder="1" applyAlignment="1">
      <alignment horizontal="center" vertical="center" textRotation="90" wrapText="1"/>
    </xf>
    <xf numFmtId="49" fontId="2" fillId="5" borderId="55" xfId="1" applyNumberFormat="1" applyFont="1" applyFill="1" applyBorder="1" applyAlignment="1">
      <alignment horizontal="left" vertical="center" wrapText="1"/>
    </xf>
    <xf numFmtId="49" fontId="2" fillId="5" borderId="38" xfId="1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3" fontId="2" fillId="5" borderId="55" xfId="1" applyNumberFormat="1" applyFont="1" applyFill="1" applyBorder="1" applyAlignment="1">
      <alignment horizontal="center" vertical="center" wrapText="1"/>
    </xf>
    <xf numFmtId="3" fontId="2" fillId="5" borderId="38" xfId="1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3" fontId="2" fillId="0" borderId="37" xfId="1" applyNumberFormat="1" applyFont="1" applyFill="1" applyBorder="1" applyAlignment="1">
      <alignment horizontal="center" vertical="center" wrapText="1"/>
    </xf>
    <xf numFmtId="3" fontId="2" fillId="3" borderId="51" xfId="1" applyNumberFormat="1" applyFont="1" applyFill="1" applyBorder="1" applyAlignment="1">
      <alignment horizontal="center" vertical="center" wrapText="1"/>
    </xf>
    <xf numFmtId="3" fontId="2" fillId="3" borderId="50" xfId="1" applyNumberFormat="1" applyFont="1" applyFill="1" applyBorder="1" applyAlignment="1">
      <alignment horizontal="center" vertical="center" wrapText="1"/>
    </xf>
    <xf numFmtId="3" fontId="2" fillId="5" borderId="9" xfId="1" applyNumberFormat="1" applyFont="1" applyFill="1" applyBorder="1" applyAlignment="1">
      <alignment horizontal="center" vertical="center" wrapText="1"/>
    </xf>
    <xf numFmtId="3" fontId="2" fillId="5" borderId="11" xfId="1" applyNumberFormat="1" applyFont="1" applyFill="1" applyBorder="1" applyAlignment="1">
      <alignment horizontal="center" vertical="center" wrapText="1"/>
    </xf>
    <xf numFmtId="3" fontId="3" fillId="3" borderId="37" xfId="1" applyNumberFormat="1" applyFont="1" applyFill="1" applyBorder="1" applyAlignment="1">
      <alignment horizontal="center" vertical="center" wrapText="1"/>
    </xf>
    <xf numFmtId="3" fontId="3" fillId="3" borderId="39" xfId="1" applyNumberFormat="1" applyFont="1" applyFill="1" applyBorder="1" applyAlignment="1">
      <alignment horizontal="center" vertical="center" wrapText="1"/>
    </xf>
    <xf numFmtId="3" fontId="2" fillId="3" borderId="53" xfId="1" applyNumberFormat="1" applyFont="1" applyFill="1" applyBorder="1" applyAlignment="1">
      <alignment horizontal="center" vertical="center" wrapText="1"/>
    </xf>
    <xf numFmtId="3" fontId="2" fillId="3" borderId="56" xfId="1" applyNumberFormat="1" applyFont="1" applyFill="1" applyBorder="1" applyAlignment="1">
      <alignment horizontal="center" vertical="center" wrapText="1"/>
    </xf>
    <xf numFmtId="3" fontId="3" fillId="5" borderId="9" xfId="1" applyNumberFormat="1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left" vertical="center" wrapText="1"/>
    </xf>
    <xf numFmtId="0" fontId="2" fillId="5" borderId="49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left" vertical="center" wrapText="1"/>
    </xf>
    <xf numFmtId="3" fontId="3" fillId="5" borderId="1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2" fillId="3" borderId="4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9" fontId="3" fillId="0" borderId="44" xfId="0" applyNumberFormat="1" applyFont="1" applyFill="1" applyBorder="1" applyAlignment="1">
      <alignment horizontal="left" vertical="center" wrapText="1"/>
    </xf>
    <xf numFmtId="3" fontId="2" fillId="3" borderId="43" xfId="1" applyNumberFormat="1" applyFont="1" applyFill="1" applyBorder="1" applyAlignment="1">
      <alignment horizontal="center" vertical="center" wrapText="1"/>
    </xf>
    <xf numFmtId="3" fontId="2" fillId="3" borderId="45" xfId="1" applyNumberFormat="1" applyFont="1" applyFill="1" applyBorder="1" applyAlignment="1">
      <alignment horizontal="center" vertical="center" wrapText="1"/>
    </xf>
    <xf numFmtId="3" fontId="2" fillId="3" borderId="25" xfId="1" applyNumberFormat="1" applyFont="1" applyFill="1" applyBorder="1" applyAlignment="1">
      <alignment horizontal="center" vertical="center" wrapText="1"/>
    </xf>
    <xf numFmtId="3" fontId="2" fillId="3" borderId="46" xfId="1" applyNumberFormat="1" applyFont="1" applyFill="1" applyBorder="1" applyAlignment="1">
      <alignment horizontal="center" vertical="center" wrapText="1"/>
    </xf>
    <xf numFmtId="3" fontId="2" fillId="3" borderId="9" xfId="1" applyNumberFormat="1" applyFont="1" applyFill="1" applyBorder="1" applyAlignment="1">
      <alignment horizontal="center" vertical="center" wrapText="1"/>
    </xf>
    <xf numFmtId="3" fontId="2" fillId="3" borderId="11" xfId="1" applyNumberFormat="1" applyFont="1" applyFill="1" applyBorder="1" applyAlignment="1">
      <alignment horizontal="center" vertical="center" wrapText="1"/>
    </xf>
    <xf numFmtId="3" fontId="3" fillId="5" borderId="4" xfId="1" applyNumberFormat="1" applyFont="1" applyFill="1" applyBorder="1" applyAlignment="1">
      <alignment horizontal="center" vertical="center" wrapText="1"/>
    </xf>
    <xf numFmtId="3" fontId="2" fillId="3" borderId="37" xfId="1" applyNumberFormat="1" applyFont="1" applyFill="1" applyBorder="1" applyAlignment="1">
      <alignment horizontal="center" vertical="center" wrapText="1"/>
    </xf>
    <xf numFmtId="3" fontId="2" fillId="3" borderId="39" xfId="1" applyNumberFormat="1" applyFont="1" applyFill="1" applyBorder="1" applyAlignment="1">
      <alignment horizontal="center" vertical="center" wrapText="1"/>
    </xf>
    <xf numFmtId="9" fontId="3" fillId="5" borderId="39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42" fontId="3" fillId="0" borderId="14" xfId="1" applyNumberFormat="1" applyFont="1" applyFill="1" applyBorder="1" applyAlignment="1">
      <alignment horizontal="center" vertical="center" wrapText="1"/>
    </xf>
    <xf numFmtId="42" fontId="3" fillId="0" borderId="23" xfId="1" applyNumberFormat="1" applyFont="1" applyFill="1" applyBorder="1" applyAlignment="1">
      <alignment horizontal="center" vertical="center" wrapText="1"/>
    </xf>
    <xf numFmtId="42" fontId="3" fillId="0" borderId="45" xfId="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"/>
  <sheetViews>
    <sheetView tabSelected="1" view="pageLayout" zoomScale="120" zoomScaleNormal="130" zoomScaleSheetLayoutView="130" zoomScalePageLayoutView="120" workbookViewId="0">
      <selection activeCell="A5" sqref="A5:E5"/>
    </sheetView>
  </sheetViews>
  <sheetFormatPr defaultColWidth="9.140625" defaultRowHeight="12.75" x14ac:dyDescent="0.2"/>
  <cols>
    <col min="1" max="1" width="10" style="35" customWidth="1"/>
    <col min="2" max="2" width="33.7109375" style="14" customWidth="1"/>
    <col min="3" max="4" width="5.85546875" style="15" customWidth="1"/>
    <col min="5" max="5" width="6.140625" style="15" customWidth="1"/>
    <col min="6" max="6" width="5.140625" style="27" customWidth="1"/>
    <col min="7" max="8" width="5.140625" style="28" customWidth="1"/>
    <col min="9" max="9" width="7.28515625" style="28" customWidth="1"/>
    <col min="10" max="10" width="6.140625" style="28" customWidth="1"/>
    <col min="11" max="11" width="7.28515625" style="28" customWidth="1"/>
    <col min="12" max="16384" width="9.140625" style="7"/>
  </cols>
  <sheetData>
    <row r="1" spans="1:11" x14ac:dyDescent="0.2">
      <c r="A1" s="189" t="s">
        <v>335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x14ac:dyDescent="0.2">
      <c r="A2" s="190" t="s">
        <v>198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1" ht="13.5" thickBot="1" x14ac:dyDescent="0.25"/>
    <row r="5" spans="1:11" s="14" customFormat="1" ht="14.45" customHeight="1" thickBot="1" x14ac:dyDescent="0.25">
      <c r="A5" s="229" t="s">
        <v>188</v>
      </c>
      <c r="B5" s="230"/>
      <c r="C5" s="230"/>
      <c r="D5" s="230"/>
      <c r="E5" s="231"/>
      <c r="F5" s="228" t="s">
        <v>46</v>
      </c>
      <c r="G5" s="194"/>
      <c r="H5" s="194"/>
      <c r="I5" s="193" t="s">
        <v>305</v>
      </c>
      <c r="J5" s="194"/>
      <c r="K5" s="195"/>
    </row>
    <row r="6" spans="1:11" s="16" customFormat="1" ht="44.45" customHeight="1" thickBot="1" x14ac:dyDescent="0.25">
      <c r="A6" s="120" t="s">
        <v>10</v>
      </c>
      <c r="B6" s="121" t="s">
        <v>308</v>
      </c>
      <c r="C6" s="122" t="s">
        <v>306</v>
      </c>
      <c r="D6" s="122" t="s">
        <v>199</v>
      </c>
      <c r="E6" s="123" t="s">
        <v>307</v>
      </c>
      <c r="F6" s="124" t="s">
        <v>92</v>
      </c>
      <c r="G6" s="125" t="s">
        <v>12</v>
      </c>
      <c r="H6" s="126" t="s">
        <v>45</v>
      </c>
      <c r="I6" s="124" t="s">
        <v>92</v>
      </c>
      <c r="J6" s="125" t="s">
        <v>12</v>
      </c>
      <c r="K6" s="126" t="s">
        <v>45</v>
      </c>
    </row>
    <row r="7" spans="1:11" x14ac:dyDescent="0.2">
      <c r="A7" s="37">
        <v>19</v>
      </c>
      <c r="B7" s="1" t="s">
        <v>90</v>
      </c>
      <c r="C7" s="2">
        <v>1000</v>
      </c>
      <c r="D7" s="2">
        <v>10</v>
      </c>
      <c r="E7" s="17">
        <f>PRODUCT(C7,D7)</f>
        <v>10000</v>
      </c>
      <c r="F7" s="4">
        <v>0</v>
      </c>
      <c r="G7" s="5">
        <v>0.9</v>
      </c>
      <c r="H7" s="6">
        <v>0.1</v>
      </c>
      <c r="I7" s="65">
        <f>PRODUCT(E7,F7)</f>
        <v>0</v>
      </c>
      <c r="J7" s="65">
        <f>PRODUCT(E7,G7)</f>
        <v>9000</v>
      </c>
      <c r="K7" s="66">
        <f>PRODUCT(E7,H7)</f>
        <v>1000</v>
      </c>
    </row>
    <row r="8" spans="1:11" x14ac:dyDescent="0.2">
      <c r="A8" s="36" t="s">
        <v>130</v>
      </c>
      <c r="B8" s="8" t="s">
        <v>91</v>
      </c>
      <c r="C8" s="9">
        <v>1000</v>
      </c>
      <c r="D8" s="9">
        <v>10</v>
      </c>
      <c r="E8" s="3">
        <f t="shared" ref="E8:E70" si="0">PRODUCT(C8,D8)</f>
        <v>10000</v>
      </c>
      <c r="F8" s="10">
        <v>0</v>
      </c>
      <c r="G8" s="11">
        <v>0.9</v>
      </c>
      <c r="H8" s="12">
        <v>0.1</v>
      </c>
      <c r="I8" s="40">
        <f t="shared" ref="I8:I14" si="1">PRODUCT(E8,F8)</f>
        <v>0</v>
      </c>
      <c r="J8" s="40">
        <f t="shared" ref="J8:J14" si="2">PRODUCT(E8,G8)</f>
        <v>9000</v>
      </c>
      <c r="K8" s="51">
        <f t="shared" ref="K8:K14" si="3">PRODUCT(E8,H8)</f>
        <v>1000</v>
      </c>
    </row>
    <row r="9" spans="1:11" x14ac:dyDescent="0.2">
      <c r="A9" s="37" t="s">
        <v>93</v>
      </c>
      <c r="B9" s="1" t="s">
        <v>85</v>
      </c>
      <c r="C9" s="2">
        <v>1393</v>
      </c>
      <c r="D9" s="2">
        <v>10</v>
      </c>
      <c r="E9" s="3">
        <f t="shared" si="0"/>
        <v>13930</v>
      </c>
      <c r="F9" s="4">
        <v>0</v>
      </c>
      <c r="G9" s="5">
        <v>0.8</v>
      </c>
      <c r="H9" s="6">
        <v>0.2</v>
      </c>
      <c r="I9" s="40">
        <f t="shared" si="1"/>
        <v>0</v>
      </c>
      <c r="J9" s="40">
        <f t="shared" si="2"/>
        <v>11144</v>
      </c>
      <c r="K9" s="51">
        <f t="shared" si="3"/>
        <v>2786</v>
      </c>
    </row>
    <row r="10" spans="1:11" x14ac:dyDescent="0.2">
      <c r="A10" s="36">
        <v>158</v>
      </c>
      <c r="B10" s="8" t="s">
        <v>13</v>
      </c>
      <c r="C10" s="9">
        <v>150</v>
      </c>
      <c r="D10" s="9">
        <v>10</v>
      </c>
      <c r="E10" s="3">
        <f t="shared" si="0"/>
        <v>1500</v>
      </c>
      <c r="F10" s="10">
        <v>0</v>
      </c>
      <c r="G10" s="11">
        <v>0</v>
      </c>
      <c r="H10" s="12">
        <v>1</v>
      </c>
      <c r="I10" s="40">
        <f t="shared" si="1"/>
        <v>0</v>
      </c>
      <c r="J10" s="40">
        <f t="shared" si="2"/>
        <v>0</v>
      </c>
      <c r="K10" s="51">
        <f t="shared" si="3"/>
        <v>1500</v>
      </c>
    </row>
    <row r="11" spans="1:11" x14ac:dyDescent="0.2">
      <c r="A11" s="37">
        <v>792</v>
      </c>
      <c r="B11" s="1" t="s">
        <v>142</v>
      </c>
      <c r="C11" s="2">
        <v>1175</v>
      </c>
      <c r="D11" s="2">
        <v>10</v>
      </c>
      <c r="E11" s="17">
        <f t="shared" si="0"/>
        <v>11750</v>
      </c>
      <c r="F11" s="4">
        <v>0</v>
      </c>
      <c r="G11" s="5">
        <v>0.95</v>
      </c>
      <c r="H11" s="6">
        <v>0.05</v>
      </c>
      <c r="I11" s="40">
        <f t="shared" si="1"/>
        <v>0</v>
      </c>
      <c r="J11" s="40">
        <f t="shared" si="2"/>
        <v>11162.5</v>
      </c>
      <c r="K11" s="51">
        <f t="shared" si="3"/>
        <v>587.5</v>
      </c>
    </row>
    <row r="12" spans="1:11" x14ac:dyDescent="0.2">
      <c r="A12" s="37" t="s">
        <v>27</v>
      </c>
      <c r="B12" s="1" t="s">
        <v>317</v>
      </c>
      <c r="C12" s="2">
        <v>1320</v>
      </c>
      <c r="D12" s="2">
        <v>10</v>
      </c>
      <c r="E12" s="17">
        <f t="shared" si="0"/>
        <v>13200</v>
      </c>
      <c r="F12" s="4">
        <v>0</v>
      </c>
      <c r="G12" s="5">
        <v>0.75</v>
      </c>
      <c r="H12" s="6">
        <v>0.25</v>
      </c>
      <c r="I12" s="40">
        <f t="shared" si="1"/>
        <v>0</v>
      </c>
      <c r="J12" s="40">
        <f t="shared" si="2"/>
        <v>9900</v>
      </c>
      <c r="K12" s="51">
        <f t="shared" si="3"/>
        <v>3300</v>
      </c>
    </row>
    <row r="13" spans="1:11" x14ac:dyDescent="0.2">
      <c r="A13" s="37" t="s">
        <v>318</v>
      </c>
      <c r="B13" s="1" t="s">
        <v>324</v>
      </c>
      <c r="C13" s="2">
        <v>2500</v>
      </c>
      <c r="D13" s="2">
        <v>10</v>
      </c>
      <c r="E13" s="17">
        <f t="shared" si="0"/>
        <v>25000</v>
      </c>
      <c r="F13" s="4">
        <v>0</v>
      </c>
      <c r="G13" s="5">
        <v>0.75</v>
      </c>
      <c r="H13" s="6">
        <v>0.25</v>
      </c>
      <c r="I13" s="40">
        <f t="shared" si="1"/>
        <v>0</v>
      </c>
      <c r="J13" s="40">
        <f t="shared" si="2"/>
        <v>18750</v>
      </c>
      <c r="K13" s="51">
        <f t="shared" si="3"/>
        <v>6250</v>
      </c>
    </row>
    <row r="14" spans="1:11" ht="25.5" x14ac:dyDescent="0.2">
      <c r="A14" s="36" t="s">
        <v>11</v>
      </c>
      <c r="B14" s="8" t="s">
        <v>330</v>
      </c>
      <c r="C14" s="9">
        <v>900</v>
      </c>
      <c r="D14" s="9">
        <v>10</v>
      </c>
      <c r="E14" s="3">
        <f t="shared" si="0"/>
        <v>9000</v>
      </c>
      <c r="F14" s="10">
        <v>0</v>
      </c>
      <c r="G14" s="11">
        <v>0.6</v>
      </c>
      <c r="H14" s="12">
        <v>0.4</v>
      </c>
      <c r="I14" s="40">
        <f t="shared" si="1"/>
        <v>0</v>
      </c>
      <c r="J14" s="40">
        <f t="shared" si="2"/>
        <v>5400</v>
      </c>
      <c r="K14" s="51">
        <f t="shared" si="3"/>
        <v>3600</v>
      </c>
    </row>
    <row r="15" spans="1:11" ht="13.5" thickBot="1" x14ac:dyDescent="0.25">
      <c r="A15" s="38" t="s">
        <v>15</v>
      </c>
      <c r="B15" s="18" t="s">
        <v>55</v>
      </c>
      <c r="C15" s="19">
        <v>1600</v>
      </c>
      <c r="D15" s="19">
        <v>10</v>
      </c>
      <c r="E15" s="30">
        <f>PRODUCT(C15,D15)</f>
        <v>16000</v>
      </c>
      <c r="F15" s="20">
        <v>0</v>
      </c>
      <c r="G15" s="21">
        <v>0.95</v>
      </c>
      <c r="H15" s="22">
        <v>0.05</v>
      </c>
      <c r="I15" s="44">
        <f>PRODUCT(E15,F15)</f>
        <v>0</v>
      </c>
      <c r="J15" s="44">
        <f>PRODUCT(E15,G15)</f>
        <v>15200</v>
      </c>
      <c r="K15" s="54">
        <f>PRODUCT(E15,H15)</f>
        <v>800</v>
      </c>
    </row>
    <row r="16" spans="1:11" ht="25.5" x14ac:dyDescent="0.2">
      <c r="A16" s="55"/>
      <c r="B16" s="41" t="s">
        <v>187</v>
      </c>
      <c r="C16" s="17">
        <f>SUM(C7:C15)</f>
        <v>11038</v>
      </c>
      <c r="E16" s="47"/>
      <c r="I16" s="47"/>
      <c r="J16" s="47"/>
      <c r="K16" s="56"/>
    </row>
    <row r="17" spans="1:11" x14ac:dyDescent="0.2">
      <c r="A17" s="55"/>
      <c r="B17" s="48" t="s">
        <v>200</v>
      </c>
      <c r="C17" s="49"/>
      <c r="D17" s="49"/>
      <c r="E17" s="13">
        <f>SUM(E7:E16)</f>
        <v>110380</v>
      </c>
      <c r="I17" s="45"/>
      <c r="J17" s="45"/>
      <c r="K17" s="57"/>
    </row>
    <row r="18" spans="1:11" x14ac:dyDescent="0.2">
      <c r="A18" s="55"/>
      <c r="B18" s="41" t="s">
        <v>201</v>
      </c>
      <c r="C18" s="32"/>
      <c r="D18" s="32"/>
      <c r="E18" s="32"/>
      <c r="F18" s="33"/>
      <c r="G18" s="34"/>
      <c r="H18" s="34"/>
      <c r="I18" s="46">
        <f>SUM(I7:I17)</f>
        <v>0</v>
      </c>
      <c r="J18" s="45"/>
      <c r="K18" s="57"/>
    </row>
    <row r="19" spans="1:11" x14ac:dyDescent="0.2">
      <c r="A19" s="55"/>
      <c r="B19" s="41" t="s">
        <v>202</v>
      </c>
      <c r="C19" s="32"/>
      <c r="D19" s="32"/>
      <c r="E19" s="32"/>
      <c r="F19" s="33"/>
      <c r="G19" s="34"/>
      <c r="H19" s="34"/>
      <c r="I19" s="42"/>
      <c r="J19" s="46">
        <f>SUM(J7:J18)</f>
        <v>89556.5</v>
      </c>
      <c r="K19" s="57"/>
    </row>
    <row r="20" spans="1:11" ht="26.25" thickBot="1" x14ac:dyDescent="0.25">
      <c r="A20" s="58"/>
      <c r="B20" s="59" t="s">
        <v>203</v>
      </c>
      <c r="C20" s="60"/>
      <c r="D20" s="60"/>
      <c r="E20" s="60"/>
      <c r="F20" s="61"/>
      <c r="G20" s="62"/>
      <c r="H20" s="62"/>
      <c r="I20" s="63"/>
      <c r="J20" s="63"/>
      <c r="K20" s="64">
        <f>SUM(K7:K19)</f>
        <v>20823.5</v>
      </c>
    </row>
    <row r="21" spans="1:11" ht="37.15" customHeight="1" thickBot="1" x14ac:dyDescent="0.25">
      <c r="I21" s="43"/>
      <c r="J21" s="43"/>
      <c r="K21" s="43"/>
    </row>
    <row r="22" spans="1:11" s="14" customFormat="1" ht="14.45" customHeight="1" thickBot="1" x14ac:dyDescent="0.25">
      <c r="A22" s="229" t="s">
        <v>204</v>
      </c>
      <c r="B22" s="230"/>
      <c r="C22" s="127"/>
      <c r="D22" s="127"/>
      <c r="E22" s="127"/>
      <c r="F22" s="228" t="s">
        <v>46</v>
      </c>
      <c r="G22" s="194"/>
      <c r="H22" s="194"/>
      <c r="I22" s="193" t="s">
        <v>305</v>
      </c>
      <c r="J22" s="194"/>
      <c r="K22" s="195"/>
    </row>
    <row r="23" spans="1:11" s="16" customFormat="1" ht="44.45" customHeight="1" thickBot="1" x14ac:dyDescent="0.25">
      <c r="A23" s="120" t="s">
        <v>10</v>
      </c>
      <c r="B23" s="121" t="s">
        <v>308</v>
      </c>
      <c r="C23" s="122" t="s">
        <v>306</v>
      </c>
      <c r="D23" s="122" t="s">
        <v>199</v>
      </c>
      <c r="E23" s="123" t="s">
        <v>307</v>
      </c>
      <c r="F23" s="124" t="s">
        <v>92</v>
      </c>
      <c r="G23" s="125" t="s">
        <v>12</v>
      </c>
      <c r="H23" s="126" t="s">
        <v>45</v>
      </c>
      <c r="I23" s="124" t="s">
        <v>92</v>
      </c>
      <c r="J23" s="125" t="s">
        <v>12</v>
      </c>
      <c r="K23" s="126" t="s">
        <v>45</v>
      </c>
    </row>
    <row r="24" spans="1:11" ht="11.45" customHeight="1" x14ac:dyDescent="0.2">
      <c r="A24" s="90" t="s">
        <v>17</v>
      </c>
      <c r="B24" s="91" t="s">
        <v>73</v>
      </c>
      <c r="C24" s="92">
        <v>4000</v>
      </c>
      <c r="D24" s="92">
        <v>7</v>
      </c>
      <c r="E24" s="92">
        <f t="shared" si="0"/>
        <v>28000</v>
      </c>
      <c r="F24" s="93">
        <v>0</v>
      </c>
      <c r="G24" s="94">
        <v>0</v>
      </c>
      <c r="H24" s="94">
        <v>1</v>
      </c>
      <c r="I24" s="95">
        <f t="shared" ref="I24:I98" si="4">PRODUCT(E24,F24)</f>
        <v>0</v>
      </c>
      <c r="J24" s="95">
        <f t="shared" ref="J24:J98" si="5">PRODUCT(E24,G24)</f>
        <v>0</v>
      </c>
      <c r="K24" s="96">
        <f t="shared" ref="K24:K98" si="6">PRODUCT(E24,H24)</f>
        <v>28000</v>
      </c>
    </row>
    <row r="25" spans="1:11" x14ac:dyDescent="0.2">
      <c r="A25" s="36">
        <v>148</v>
      </c>
      <c r="B25" s="8" t="s">
        <v>42</v>
      </c>
      <c r="C25" s="9">
        <v>1000</v>
      </c>
      <c r="D25" s="9">
        <v>7</v>
      </c>
      <c r="E25" s="9">
        <f t="shared" si="0"/>
        <v>7000</v>
      </c>
      <c r="F25" s="29">
        <v>0</v>
      </c>
      <c r="G25" s="11">
        <v>0</v>
      </c>
      <c r="H25" s="11">
        <v>1</v>
      </c>
      <c r="I25" s="50">
        <f t="shared" si="4"/>
        <v>0</v>
      </c>
      <c r="J25" s="50">
        <f t="shared" si="5"/>
        <v>0</v>
      </c>
      <c r="K25" s="51">
        <f t="shared" si="6"/>
        <v>7000</v>
      </c>
    </row>
    <row r="26" spans="1:11" x14ac:dyDescent="0.2">
      <c r="A26" s="36" t="s">
        <v>18</v>
      </c>
      <c r="B26" s="8" t="s">
        <v>43</v>
      </c>
      <c r="C26" s="9">
        <v>5500</v>
      </c>
      <c r="D26" s="9">
        <v>7</v>
      </c>
      <c r="E26" s="9">
        <f t="shared" si="0"/>
        <v>38500</v>
      </c>
      <c r="F26" s="29">
        <v>0</v>
      </c>
      <c r="G26" s="11">
        <v>0</v>
      </c>
      <c r="H26" s="11">
        <v>1</v>
      </c>
      <c r="I26" s="50">
        <f t="shared" si="4"/>
        <v>0</v>
      </c>
      <c r="J26" s="50">
        <f t="shared" si="5"/>
        <v>0</v>
      </c>
      <c r="K26" s="51">
        <f t="shared" si="6"/>
        <v>38500</v>
      </c>
    </row>
    <row r="27" spans="1:11" x14ac:dyDescent="0.2">
      <c r="A27" s="36" t="s">
        <v>19</v>
      </c>
      <c r="B27" s="8" t="s">
        <v>44</v>
      </c>
      <c r="C27" s="9">
        <v>6000</v>
      </c>
      <c r="D27" s="9">
        <v>7</v>
      </c>
      <c r="E27" s="9">
        <f t="shared" si="0"/>
        <v>42000</v>
      </c>
      <c r="F27" s="29">
        <v>0</v>
      </c>
      <c r="G27" s="11">
        <v>0</v>
      </c>
      <c r="H27" s="11">
        <v>1</v>
      </c>
      <c r="I27" s="50">
        <f t="shared" si="4"/>
        <v>0</v>
      </c>
      <c r="J27" s="50">
        <f t="shared" si="5"/>
        <v>0</v>
      </c>
      <c r="K27" s="51">
        <f t="shared" si="6"/>
        <v>42000</v>
      </c>
    </row>
    <row r="28" spans="1:11" x14ac:dyDescent="0.2">
      <c r="A28" s="36" t="s">
        <v>11</v>
      </c>
      <c r="B28" s="8" t="s">
        <v>51</v>
      </c>
      <c r="C28" s="9">
        <v>3171</v>
      </c>
      <c r="D28" s="9">
        <v>7</v>
      </c>
      <c r="E28" s="9">
        <f t="shared" si="0"/>
        <v>22197</v>
      </c>
      <c r="F28" s="29">
        <v>0.6</v>
      </c>
      <c r="G28" s="11">
        <v>0</v>
      </c>
      <c r="H28" s="11">
        <v>0.4</v>
      </c>
      <c r="I28" s="50">
        <f t="shared" si="4"/>
        <v>13318.199999999999</v>
      </c>
      <c r="J28" s="50">
        <f t="shared" si="5"/>
        <v>0</v>
      </c>
      <c r="K28" s="51">
        <f t="shared" si="6"/>
        <v>8878.8000000000011</v>
      </c>
    </row>
    <row r="29" spans="1:11" ht="11.45" customHeight="1" x14ac:dyDescent="0.2">
      <c r="A29" s="36" t="s">
        <v>39</v>
      </c>
      <c r="B29" s="8" t="s">
        <v>97</v>
      </c>
      <c r="C29" s="9">
        <v>1500</v>
      </c>
      <c r="D29" s="9">
        <v>7</v>
      </c>
      <c r="E29" s="9">
        <f t="shared" si="0"/>
        <v>10500</v>
      </c>
      <c r="F29" s="29">
        <v>0</v>
      </c>
      <c r="G29" s="11">
        <v>0</v>
      </c>
      <c r="H29" s="11">
        <v>1</v>
      </c>
      <c r="I29" s="50">
        <f t="shared" si="4"/>
        <v>0</v>
      </c>
      <c r="J29" s="50">
        <f t="shared" si="5"/>
        <v>0</v>
      </c>
      <c r="K29" s="51">
        <f t="shared" si="6"/>
        <v>10500</v>
      </c>
    </row>
    <row r="30" spans="1:11" x14ac:dyDescent="0.2">
      <c r="A30" s="36" t="s">
        <v>98</v>
      </c>
      <c r="B30" s="8" t="s">
        <v>99</v>
      </c>
      <c r="C30" s="9">
        <v>200</v>
      </c>
      <c r="D30" s="9">
        <v>7</v>
      </c>
      <c r="E30" s="9">
        <f t="shared" si="0"/>
        <v>1400</v>
      </c>
      <c r="F30" s="29">
        <v>0</v>
      </c>
      <c r="G30" s="11">
        <v>0</v>
      </c>
      <c r="H30" s="11">
        <v>1</v>
      </c>
      <c r="I30" s="50">
        <f t="shared" si="4"/>
        <v>0</v>
      </c>
      <c r="J30" s="50">
        <f t="shared" si="5"/>
        <v>0</v>
      </c>
      <c r="K30" s="51">
        <f t="shared" si="6"/>
        <v>1400</v>
      </c>
    </row>
    <row r="31" spans="1:11" x14ac:dyDescent="0.2">
      <c r="A31" s="36" t="s">
        <v>34</v>
      </c>
      <c r="B31" s="8" t="s">
        <v>66</v>
      </c>
      <c r="C31" s="9">
        <v>867</v>
      </c>
      <c r="D31" s="9">
        <v>7</v>
      </c>
      <c r="E31" s="9">
        <f t="shared" si="0"/>
        <v>6069</v>
      </c>
      <c r="F31" s="29">
        <v>0</v>
      </c>
      <c r="G31" s="11">
        <v>0</v>
      </c>
      <c r="H31" s="11">
        <v>1</v>
      </c>
      <c r="I31" s="50">
        <f t="shared" si="4"/>
        <v>0</v>
      </c>
      <c r="J31" s="50">
        <f t="shared" si="5"/>
        <v>0</v>
      </c>
      <c r="K31" s="51">
        <f t="shared" si="6"/>
        <v>6069</v>
      </c>
    </row>
    <row r="32" spans="1:11" ht="10.9" customHeight="1" x14ac:dyDescent="0.2">
      <c r="A32" s="36" t="s">
        <v>133</v>
      </c>
      <c r="B32" s="8" t="s">
        <v>132</v>
      </c>
      <c r="C32" s="9">
        <v>2215</v>
      </c>
      <c r="D32" s="9">
        <v>7</v>
      </c>
      <c r="E32" s="9">
        <f>PRODUCT(C32,D32)</f>
        <v>15505</v>
      </c>
      <c r="F32" s="29">
        <v>0</v>
      </c>
      <c r="G32" s="11">
        <v>0.8</v>
      </c>
      <c r="H32" s="11">
        <v>0.2</v>
      </c>
      <c r="I32" s="50">
        <f>PRODUCT(E32,F32)</f>
        <v>0</v>
      </c>
      <c r="J32" s="50">
        <f>PRODUCT(E32,G32)</f>
        <v>12404</v>
      </c>
      <c r="K32" s="51">
        <f>PRODUCT(E32,H32)</f>
        <v>3101</v>
      </c>
    </row>
    <row r="33" spans="1:11" x14ac:dyDescent="0.2">
      <c r="A33" s="36" t="s">
        <v>52</v>
      </c>
      <c r="B33" s="8" t="s">
        <v>134</v>
      </c>
      <c r="C33" s="9">
        <v>2000</v>
      </c>
      <c r="D33" s="9">
        <v>7</v>
      </c>
      <c r="E33" s="9">
        <f>PRODUCT(C33,D33)</f>
        <v>14000</v>
      </c>
      <c r="F33" s="29">
        <v>0</v>
      </c>
      <c r="G33" s="11">
        <v>0.8</v>
      </c>
      <c r="H33" s="11">
        <v>0.2</v>
      </c>
      <c r="I33" s="50">
        <f>PRODUCT(E33,F33)</f>
        <v>0</v>
      </c>
      <c r="J33" s="50">
        <f>PRODUCT(E33,G33)</f>
        <v>11200</v>
      </c>
      <c r="K33" s="51">
        <f>PRODUCT(E33,H33)</f>
        <v>2800</v>
      </c>
    </row>
    <row r="34" spans="1:11" x14ac:dyDescent="0.2">
      <c r="A34" s="36"/>
      <c r="B34" s="8" t="s">
        <v>331</v>
      </c>
      <c r="C34" s="9">
        <v>500</v>
      </c>
      <c r="D34" s="9">
        <v>7</v>
      </c>
      <c r="E34" s="9">
        <f>PRODUCT(C34,D34)</f>
        <v>3500</v>
      </c>
      <c r="F34" s="29">
        <v>0</v>
      </c>
      <c r="G34" s="11">
        <v>0.7</v>
      </c>
      <c r="H34" s="11">
        <v>0.3</v>
      </c>
      <c r="I34" s="50">
        <f>PRODUCT(E34,F34)</f>
        <v>0</v>
      </c>
      <c r="J34" s="50">
        <f>PRODUCT(E34,G34)</f>
        <v>2450</v>
      </c>
      <c r="K34" s="51">
        <f>PRODUCT(E34,H34)</f>
        <v>1050</v>
      </c>
    </row>
    <row r="35" spans="1:11" x14ac:dyDescent="0.2">
      <c r="A35" s="36" t="s">
        <v>25</v>
      </c>
      <c r="B35" s="8" t="s">
        <v>0</v>
      </c>
      <c r="C35" s="9">
        <v>6213</v>
      </c>
      <c r="D35" s="9">
        <v>7</v>
      </c>
      <c r="E35" s="9">
        <f>PRODUCT(C35,D35)</f>
        <v>43491</v>
      </c>
      <c r="F35" s="29">
        <v>0</v>
      </c>
      <c r="G35" s="11">
        <v>0</v>
      </c>
      <c r="H35" s="11">
        <v>1</v>
      </c>
      <c r="I35" s="50">
        <f>PRODUCT(E35,F35)</f>
        <v>0</v>
      </c>
      <c r="J35" s="50">
        <f>PRODUCT(E35,G35)</f>
        <v>0</v>
      </c>
      <c r="K35" s="51">
        <f>PRODUCT(E35,H35)</f>
        <v>43491</v>
      </c>
    </row>
    <row r="36" spans="1:11" ht="13.5" thickBot="1" x14ac:dyDescent="0.25">
      <c r="A36" s="38" t="s">
        <v>95</v>
      </c>
      <c r="B36" s="18" t="s">
        <v>96</v>
      </c>
      <c r="C36" s="19">
        <v>1800</v>
      </c>
      <c r="D36" s="19">
        <v>7</v>
      </c>
      <c r="E36" s="19">
        <f>PRODUCT(C36,D36)</f>
        <v>12600</v>
      </c>
      <c r="F36" s="52">
        <v>0</v>
      </c>
      <c r="G36" s="21">
        <v>0.8</v>
      </c>
      <c r="H36" s="21">
        <v>0.2</v>
      </c>
      <c r="I36" s="53">
        <f>PRODUCT(E36,F36)</f>
        <v>0</v>
      </c>
      <c r="J36" s="53">
        <f>PRODUCT(E36,G36)</f>
        <v>10080</v>
      </c>
      <c r="K36" s="54">
        <f>PRODUCT(E36,H36)</f>
        <v>2520</v>
      </c>
    </row>
    <row r="37" spans="1:11" ht="25.5" x14ac:dyDescent="0.2">
      <c r="A37" s="79"/>
      <c r="B37" s="80" t="s">
        <v>290</v>
      </c>
      <c r="C37" s="81">
        <f>SUM(C24:C36)</f>
        <v>34966</v>
      </c>
      <c r="D37" s="82"/>
      <c r="E37" s="83"/>
      <c r="F37" s="84"/>
      <c r="G37" s="78"/>
      <c r="H37" s="78"/>
      <c r="I37" s="83"/>
      <c r="J37" s="83"/>
      <c r="K37" s="85"/>
    </row>
    <row r="38" spans="1:11" x14ac:dyDescent="0.2">
      <c r="A38" s="55"/>
      <c r="B38" s="48" t="s">
        <v>200</v>
      </c>
      <c r="C38" s="49"/>
      <c r="D38" s="49"/>
      <c r="E38" s="13">
        <f>SUM(E24:E37)</f>
        <v>244762</v>
      </c>
      <c r="I38" s="45"/>
      <c r="J38" s="45"/>
      <c r="K38" s="57"/>
    </row>
    <row r="39" spans="1:11" x14ac:dyDescent="0.2">
      <c r="A39" s="55"/>
      <c r="B39" s="41" t="s">
        <v>201</v>
      </c>
      <c r="C39" s="32"/>
      <c r="D39" s="32"/>
      <c r="E39" s="32"/>
      <c r="F39" s="33"/>
      <c r="G39" s="34"/>
      <c r="H39" s="34"/>
      <c r="I39" s="46">
        <f>SUM(I24:I38)</f>
        <v>13318.199999999999</v>
      </c>
      <c r="J39" s="45"/>
      <c r="K39" s="57"/>
    </row>
    <row r="40" spans="1:11" x14ac:dyDescent="0.2">
      <c r="A40" s="55"/>
      <c r="B40" s="41" t="s">
        <v>202</v>
      </c>
      <c r="C40" s="32"/>
      <c r="D40" s="32"/>
      <c r="E40" s="32"/>
      <c r="F40" s="33"/>
      <c r="G40" s="34"/>
      <c r="H40" s="34"/>
      <c r="I40" s="42"/>
      <c r="J40" s="46">
        <f>SUM(J24:J39)</f>
        <v>36134</v>
      </c>
      <c r="K40" s="57"/>
    </row>
    <row r="41" spans="1:11" ht="26.25" thickBot="1" x14ac:dyDescent="0.25">
      <c r="A41" s="58"/>
      <c r="B41" s="59" t="s">
        <v>203</v>
      </c>
      <c r="C41" s="60"/>
      <c r="D41" s="60"/>
      <c r="E41" s="60"/>
      <c r="F41" s="61"/>
      <c r="G41" s="62"/>
      <c r="H41" s="62"/>
      <c r="I41" s="63"/>
      <c r="J41" s="63"/>
      <c r="K41" s="64">
        <f>SUM(K24:K40)</f>
        <v>195309.8</v>
      </c>
    </row>
    <row r="42" spans="1:11" ht="34.15" customHeight="1" thickBot="1" x14ac:dyDescent="0.25">
      <c r="I42" s="43"/>
      <c r="J42" s="43"/>
      <c r="K42" s="43"/>
    </row>
    <row r="43" spans="1:11" s="14" customFormat="1" ht="14.45" customHeight="1" thickBot="1" x14ac:dyDescent="0.25">
      <c r="A43" s="229" t="s">
        <v>309</v>
      </c>
      <c r="B43" s="230"/>
      <c r="C43" s="127"/>
      <c r="D43" s="127"/>
      <c r="E43" s="127"/>
      <c r="F43" s="228" t="s">
        <v>46</v>
      </c>
      <c r="G43" s="194"/>
      <c r="H43" s="194"/>
      <c r="I43" s="193" t="s">
        <v>305</v>
      </c>
      <c r="J43" s="194"/>
      <c r="K43" s="195"/>
    </row>
    <row r="44" spans="1:11" s="16" customFormat="1" ht="44.45" customHeight="1" thickBot="1" x14ac:dyDescent="0.25">
      <c r="A44" s="120" t="s">
        <v>10</v>
      </c>
      <c r="B44" s="121" t="s">
        <v>308</v>
      </c>
      <c r="C44" s="122" t="s">
        <v>306</v>
      </c>
      <c r="D44" s="122" t="s">
        <v>199</v>
      </c>
      <c r="E44" s="123" t="s">
        <v>307</v>
      </c>
      <c r="F44" s="124" t="s">
        <v>92</v>
      </c>
      <c r="G44" s="125" t="s">
        <v>12</v>
      </c>
      <c r="H44" s="126" t="s">
        <v>45</v>
      </c>
      <c r="I44" s="124" t="s">
        <v>92</v>
      </c>
      <c r="J44" s="125" t="s">
        <v>12</v>
      </c>
      <c r="K44" s="126" t="s">
        <v>45</v>
      </c>
    </row>
    <row r="45" spans="1:11" x14ac:dyDescent="0.2">
      <c r="A45" s="36">
        <v>790</v>
      </c>
      <c r="B45" s="8" t="s">
        <v>16</v>
      </c>
      <c r="C45" s="9">
        <v>1600</v>
      </c>
      <c r="D45" s="9">
        <v>5</v>
      </c>
      <c r="E45" s="9">
        <f>PRODUCT(C45,D45)</f>
        <v>8000</v>
      </c>
      <c r="F45" s="29">
        <v>0</v>
      </c>
      <c r="G45" s="11">
        <v>0.9</v>
      </c>
      <c r="H45" s="11">
        <v>0.1</v>
      </c>
      <c r="I45" s="50">
        <f>PRODUCT(E45,F45)</f>
        <v>0</v>
      </c>
      <c r="J45" s="50">
        <f>PRODUCT(E45,G45)</f>
        <v>7200</v>
      </c>
      <c r="K45" s="51">
        <f>PRODUCT(E45,H45)</f>
        <v>800</v>
      </c>
    </row>
    <row r="46" spans="1:11" ht="25.5" x14ac:dyDescent="0.2">
      <c r="A46" s="36">
        <v>1309</v>
      </c>
      <c r="B46" s="8" t="s">
        <v>94</v>
      </c>
      <c r="C46" s="9">
        <v>4500</v>
      </c>
      <c r="D46" s="9">
        <v>5</v>
      </c>
      <c r="E46" s="9">
        <f>PRODUCT(C46,D46)</f>
        <v>22500</v>
      </c>
      <c r="F46" s="29">
        <v>0</v>
      </c>
      <c r="G46" s="11">
        <v>0.8</v>
      </c>
      <c r="H46" s="11">
        <v>0.2</v>
      </c>
      <c r="I46" s="50">
        <f>PRODUCT(E46,F46)</f>
        <v>0</v>
      </c>
      <c r="J46" s="50">
        <f>PRODUCT(E46,G46)</f>
        <v>18000</v>
      </c>
      <c r="K46" s="51">
        <f>PRODUCT(E46,H46)</f>
        <v>4500</v>
      </c>
    </row>
    <row r="47" spans="1:11" x14ac:dyDescent="0.2">
      <c r="A47" s="36" t="s">
        <v>33</v>
      </c>
      <c r="B47" s="8" t="s">
        <v>67</v>
      </c>
      <c r="C47" s="9">
        <v>1198</v>
      </c>
      <c r="D47" s="9">
        <v>5</v>
      </c>
      <c r="E47" s="9">
        <f t="shared" si="0"/>
        <v>5990</v>
      </c>
      <c r="F47" s="29">
        <v>0</v>
      </c>
      <c r="G47" s="11">
        <v>0.6</v>
      </c>
      <c r="H47" s="11">
        <v>0.4</v>
      </c>
      <c r="I47" s="50">
        <f t="shared" si="4"/>
        <v>0</v>
      </c>
      <c r="J47" s="50">
        <f t="shared" si="5"/>
        <v>3594</v>
      </c>
      <c r="K47" s="51">
        <f t="shared" si="6"/>
        <v>2396</v>
      </c>
    </row>
    <row r="48" spans="1:11" x14ac:dyDescent="0.2">
      <c r="A48" s="36" t="s">
        <v>53</v>
      </c>
      <c r="B48" s="8" t="s">
        <v>54</v>
      </c>
      <c r="C48" s="9">
        <v>1168</v>
      </c>
      <c r="D48" s="9">
        <v>5</v>
      </c>
      <c r="E48" s="9">
        <f t="shared" si="0"/>
        <v>5840</v>
      </c>
      <c r="F48" s="29">
        <v>1</v>
      </c>
      <c r="G48" s="11">
        <v>0</v>
      </c>
      <c r="H48" s="11">
        <v>0</v>
      </c>
      <c r="I48" s="50">
        <f t="shared" si="4"/>
        <v>5840</v>
      </c>
      <c r="J48" s="50">
        <f t="shared" si="5"/>
        <v>0</v>
      </c>
      <c r="K48" s="51">
        <f t="shared" si="6"/>
        <v>0</v>
      </c>
    </row>
    <row r="49" spans="1:11" x14ac:dyDescent="0.2">
      <c r="A49" s="36" t="s">
        <v>14</v>
      </c>
      <c r="B49" s="8" t="s">
        <v>4</v>
      </c>
      <c r="C49" s="9">
        <v>1480</v>
      </c>
      <c r="D49" s="9">
        <v>5</v>
      </c>
      <c r="E49" s="9">
        <f>PRODUCT(C49,D49)</f>
        <v>7400</v>
      </c>
      <c r="F49" s="29">
        <v>0.7</v>
      </c>
      <c r="G49" s="11">
        <v>0</v>
      </c>
      <c r="H49" s="11">
        <v>0.3</v>
      </c>
      <c r="I49" s="50">
        <f t="shared" si="4"/>
        <v>5180</v>
      </c>
      <c r="J49" s="50">
        <f t="shared" si="5"/>
        <v>0</v>
      </c>
      <c r="K49" s="51">
        <f t="shared" si="6"/>
        <v>2220</v>
      </c>
    </row>
    <row r="50" spans="1:11" x14ac:dyDescent="0.2">
      <c r="A50" s="36" t="s">
        <v>61</v>
      </c>
      <c r="B50" s="8" t="s">
        <v>135</v>
      </c>
      <c r="C50" s="9">
        <v>416</v>
      </c>
      <c r="D50" s="9">
        <v>5</v>
      </c>
      <c r="E50" s="9">
        <f t="shared" si="0"/>
        <v>2080</v>
      </c>
      <c r="F50" s="29">
        <v>0</v>
      </c>
      <c r="G50" s="11">
        <v>0</v>
      </c>
      <c r="H50" s="11">
        <v>1</v>
      </c>
      <c r="I50" s="50">
        <f t="shared" si="4"/>
        <v>0</v>
      </c>
      <c r="J50" s="50">
        <f t="shared" si="5"/>
        <v>0</v>
      </c>
      <c r="K50" s="51">
        <f t="shared" si="6"/>
        <v>2080</v>
      </c>
    </row>
    <row r="51" spans="1:11" x14ac:dyDescent="0.2">
      <c r="A51" s="36" t="s">
        <v>59</v>
      </c>
      <c r="B51" s="8" t="s">
        <v>57</v>
      </c>
      <c r="C51" s="9">
        <v>3286</v>
      </c>
      <c r="D51" s="9">
        <v>5</v>
      </c>
      <c r="E51" s="9">
        <f t="shared" si="0"/>
        <v>16430</v>
      </c>
      <c r="F51" s="29">
        <v>0.95</v>
      </c>
      <c r="G51" s="11">
        <v>0</v>
      </c>
      <c r="H51" s="11">
        <v>0.05</v>
      </c>
      <c r="I51" s="50">
        <f t="shared" si="4"/>
        <v>15608.5</v>
      </c>
      <c r="J51" s="50">
        <f t="shared" si="5"/>
        <v>0</v>
      </c>
      <c r="K51" s="51">
        <f t="shared" si="6"/>
        <v>821.5</v>
      </c>
    </row>
    <row r="52" spans="1:11" x14ac:dyDescent="0.2">
      <c r="A52" s="36" t="s">
        <v>60</v>
      </c>
      <c r="B52" s="8" t="s">
        <v>58</v>
      </c>
      <c r="C52" s="9">
        <v>1034</v>
      </c>
      <c r="D52" s="9">
        <v>5</v>
      </c>
      <c r="E52" s="9">
        <f t="shared" si="0"/>
        <v>5170</v>
      </c>
      <c r="F52" s="29">
        <v>0.95</v>
      </c>
      <c r="G52" s="11">
        <v>0</v>
      </c>
      <c r="H52" s="11">
        <v>0.05</v>
      </c>
      <c r="I52" s="50">
        <f t="shared" si="4"/>
        <v>4911.5</v>
      </c>
      <c r="J52" s="50">
        <f t="shared" si="5"/>
        <v>0</v>
      </c>
      <c r="K52" s="51">
        <f t="shared" si="6"/>
        <v>258.5</v>
      </c>
    </row>
    <row r="53" spans="1:11" x14ac:dyDescent="0.2">
      <c r="A53" s="36" t="s">
        <v>24</v>
      </c>
      <c r="B53" s="8" t="s">
        <v>102</v>
      </c>
      <c r="C53" s="9">
        <v>1000</v>
      </c>
      <c r="D53" s="9">
        <v>5</v>
      </c>
      <c r="E53" s="9">
        <f t="shared" si="0"/>
        <v>5000</v>
      </c>
      <c r="F53" s="29">
        <v>0</v>
      </c>
      <c r="G53" s="11">
        <v>0</v>
      </c>
      <c r="H53" s="11">
        <v>1</v>
      </c>
      <c r="I53" s="50">
        <f t="shared" si="4"/>
        <v>0</v>
      </c>
      <c r="J53" s="50">
        <f t="shared" si="5"/>
        <v>0</v>
      </c>
      <c r="K53" s="51">
        <f t="shared" si="6"/>
        <v>5000</v>
      </c>
    </row>
    <row r="54" spans="1:11" x14ac:dyDescent="0.2">
      <c r="A54" s="36" t="s">
        <v>76</v>
      </c>
      <c r="B54" s="8" t="s">
        <v>86</v>
      </c>
      <c r="C54" s="9">
        <v>150</v>
      </c>
      <c r="D54" s="9">
        <v>5</v>
      </c>
      <c r="E54" s="9">
        <f t="shared" si="0"/>
        <v>750</v>
      </c>
      <c r="F54" s="29">
        <v>0</v>
      </c>
      <c r="G54" s="11">
        <v>0</v>
      </c>
      <c r="H54" s="11">
        <v>1</v>
      </c>
      <c r="I54" s="50">
        <f t="shared" si="4"/>
        <v>0</v>
      </c>
      <c r="J54" s="50">
        <f t="shared" si="5"/>
        <v>0</v>
      </c>
      <c r="K54" s="51">
        <f t="shared" si="6"/>
        <v>750</v>
      </c>
    </row>
    <row r="55" spans="1:11" x14ac:dyDescent="0.2">
      <c r="A55" s="36" t="s">
        <v>47</v>
      </c>
      <c r="B55" s="8" t="s">
        <v>5</v>
      </c>
      <c r="C55" s="9">
        <v>1991</v>
      </c>
      <c r="D55" s="9">
        <v>5</v>
      </c>
      <c r="E55" s="9">
        <f t="shared" si="0"/>
        <v>9955</v>
      </c>
      <c r="F55" s="29">
        <v>0.5</v>
      </c>
      <c r="G55" s="11">
        <v>0</v>
      </c>
      <c r="H55" s="11">
        <v>0.5</v>
      </c>
      <c r="I55" s="50">
        <f t="shared" si="4"/>
        <v>4977.5</v>
      </c>
      <c r="J55" s="50">
        <f t="shared" si="5"/>
        <v>0</v>
      </c>
      <c r="K55" s="51">
        <f t="shared" si="6"/>
        <v>4977.5</v>
      </c>
    </row>
    <row r="56" spans="1:11" x14ac:dyDescent="0.2">
      <c r="A56" s="36" t="s">
        <v>69</v>
      </c>
      <c r="B56" s="8" t="s">
        <v>70</v>
      </c>
      <c r="C56" s="9">
        <v>600</v>
      </c>
      <c r="D56" s="9">
        <v>5</v>
      </c>
      <c r="E56" s="9">
        <f t="shared" si="0"/>
        <v>3000</v>
      </c>
      <c r="F56" s="29">
        <v>0</v>
      </c>
      <c r="G56" s="11">
        <v>0</v>
      </c>
      <c r="H56" s="11">
        <v>1</v>
      </c>
      <c r="I56" s="50">
        <f t="shared" si="4"/>
        <v>0</v>
      </c>
      <c r="J56" s="50">
        <f t="shared" si="5"/>
        <v>0</v>
      </c>
      <c r="K56" s="51">
        <f t="shared" si="6"/>
        <v>3000</v>
      </c>
    </row>
    <row r="57" spans="1:11" x14ac:dyDescent="0.2">
      <c r="A57" s="36" t="s">
        <v>62</v>
      </c>
      <c r="B57" s="8" t="s">
        <v>40</v>
      </c>
      <c r="C57" s="9">
        <v>300</v>
      </c>
      <c r="D57" s="9">
        <v>5</v>
      </c>
      <c r="E57" s="9">
        <f t="shared" si="0"/>
        <v>1500</v>
      </c>
      <c r="F57" s="29">
        <v>0</v>
      </c>
      <c r="G57" s="11">
        <v>0</v>
      </c>
      <c r="H57" s="11">
        <v>1</v>
      </c>
      <c r="I57" s="50">
        <f t="shared" si="4"/>
        <v>0</v>
      </c>
      <c r="J57" s="50">
        <f t="shared" si="5"/>
        <v>0</v>
      </c>
      <c r="K57" s="51">
        <f t="shared" si="6"/>
        <v>1500</v>
      </c>
    </row>
    <row r="58" spans="1:11" ht="30" customHeight="1" x14ac:dyDescent="0.2">
      <c r="A58" s="39" t="s">
        <v>321</v>
      </c>
      <c r="B58" s="8" t="s">
        <v>336</v>
      </c>
      <c r="C58" s="24">
        <v>3260</v>
      </c>
      <c r="D58" s="9">
        <v>5</v>
      </c>
      <c r="E58" s="9">
        <f t="shared" si="0"/>
        <v>16300</v>
      </c>
      <c r="F58" s="29">
        <v>0.9</v>
      </c>
      <c r="G58" s="11">
        <v>0</v>
      </c>
      <c r="H58" s="11">
        <v>0.1</v>
      </c>
      <c r="I58" s="50">
        <f t="shared" si="4"/>
        <v>14670</v>
      </c>
      <c r="J58" s="50">
        <f t="shared" si="5"/>
        <v>0</v>
      </c>
      <c r="K58" s="51">
        <f t="shared" si="6"/>
        <v>1630</v>
      </c>
    </row>
    <row r="59" spans="1:11" x14ac:dyDescent="0.2">
      <c r="A59" s="36" t="s">
        <v>23</v>
      </c>
      <c r="B59" s="8" t="s">
        <v>107</v>
      </c>
      <c r="C59" s="9">
        <v>2320</v>
      </c>
      <c r="D59" s="9">
        <v>5</v>
      </c>
      <c r="E59" s="9">
        <f t="shared" si="0"/>
        <v>11600</v>
      </c>
      <c r="F59" s="29">
        <v>0.95</v>
      </c>
      <c r="G59" s="11">
        <v>0</v>
      </c>
      <c r="H59" s="11">
        <v>0.05</v>
      </c>
      <c r="I59" s="50">
        <f t="shared" si="4"/>
        <v>11020</v>
      </c>
      <c r="J59" s="50">
        <f t="shared" si="5"/>
        <v>0</v>
      </c>
      <c r="K59" s="51">
        <f t="shared" si="6"/>
        <v>580</v>
      </c>
    </row>
    <row r="60" spans="1:11" x14ac:dyDescent="0.2">
      <c r="A60" s="36" t="s">
        <v>75</v>
      </c>
      <c r="B60" s="8" t="s">
        <v>103</v>
      </c>
      <c r="C60" s="9">
        <v>5446</v>
      </c>
      <c r="D60" s="9">
        <v>5</v>
      </c>
      <c r="E60" s="9">
        <f t="shared" si="0"/>
        <v>27230</v>
      </c>
      <c r="F60" s="29">
        <v>0.95</v>
      </c>
      <c r="G60" s="11">
        <v>0</v>
      </c>
      <c r="H60" s="11">
        <v>0.05</v>
      </c>
      <c r="I60" s="50">
        <f t="shared" si="4"/>
        <v>25868.5</v>
      </c>
      <c r="J60" s="50">
        <f t="shared" si="5"/>
        <v>0</v>
      </c>
      <c r="K60" s="51">
        <f t="shared" si="6"/>
        <v>1361.5</v>
      </c>
    </row>
    <row r="61" spans="1:11" x14ac:dyDescent="0.2">
      <c r="A61" s="36" t="s">
        <v>323</v>
      </c>
      <c r="B61" s="8" t="s">
        <v>104</v>
      </c>
      <c r="C61" s="9">
        <v>1751</v>
      </c>
      <c r="D61" s="9">
        <v>5</v>
      </c>
      <c r="E61" s="9">
        <f t="shared" si="0"/>
        <v>8755</v>
      </c>
      <c r="F61" s="29">
        <v>0.95</v>
      </c>
      <c r="G61" s="11">
        <v>0</v>
      </c>
      <c r="H61" s="11">
        <v>0.05</v>
      </c>
      <c r="I61" s="50">
        <f t="shared" si="4"/>
        <v>8317.25</v>
      </c>
      <c r="J61" s="50">
        <f t="shared" si="5"/>
        <v>0</v>
      </c>
      <c r="K61" s="51">
        <f t="shared" si="6"/>
        <v>437.75</v>
      </c>
    </row>
    <row r="62" spans="1:11" x14ac:dyDescent="0.2">
      <c r="A62" s="36" t="s">
        <v>35</v>
      </c>
      <c r="B62" s="8" t="s">
        <v>7</v>
      </c>
      <c r="C62" s="9">
        <v>1370</v>
      </c>
      <c r="D62" s="9">
        <v>5</v>
      </c>
      <c r="E62" s="9">
        <f t="shared" si="0"/>
        <v>6850</v>
      </c>
      <c r="F62" s="29">
        <v>0.95</v>
      </c>
      <c r="G62" s="11">
        <v>0</v>
      </c>
      <c r="H62" s="11">
        <v>0.05</v>
      </c>
      <c r="I62" s="50">
        <f t="shared" si="4"/>
        <v>6507.5</v>
      </c>
      <c r="J62" s="50">
        <f t="shared" si="5"/>
        <v>0</v>
      </c>
      <c r="K62" s="51">
        <f t="shared" si="6"/>
        <v>342.5</v>
      </c>
    </row>
    <row r="63" spans="1:11" s="26" customFormat="1" x14ac:dyDescent="0.2">
      <c r="A63" s="39" t="s">
        <v>36</v>
      </c>
      <c r="B63" s="23" t="s">
        <v>105</v>
      </c>
      <c r="C63" s="24">
        <v>351</v>
      </c>
      <c r="D63" s="24">
        <v>5</v>
      </c>
      <c r="E63" s="24">
        <f t="shared" si="0"/>
        <v>1755</v>
      </c>
      <c r="F63" s="31">
        <v>0.95</v>
      </c>
      <c r="G63" s="25">
        <v>0</v>
      </c>
      <c r="H63" s="25">
        <v>0.05</v>
      </c>
      <c r="I63" s="50">
        <f t="shared" si="4"/>
        <v>1667.25</v>
      </c>
      <c r="J63" s="50">
        <f t="shared" si="5"/>
        <v>0</v>
      </c>
      <c r="K63" s="51">
        <f t="shared" si="6"/>
        <v>87.75</v>
      </c>
    </row>
    <row r="64" spans="1:11" s="26" customFormat="1" x14ac:dyDescent="0.2">
      <c r="A64" s="39" t="s">
        <v>37</v>
      </c>
      <c r="B64" s="23" t="s">
        <v>38</v>
      </c>
      <c r="C64" s="24">
        <v>256</v>
      </c>
      <c r="D64" s="24">
        <v>5</v>
      </c>
      <c r="E64" s="24">
        <f t="shared" si="0"/>
        <v>1280</v>
      </c>
      <c r="F64" s="31">
        <v>0.95</v>
      </c>
      <c r="G64" s="25">
        <v>0</v>
      </c>
      <c r="H64" s="25">
        <v>0.05</v>
      </c>
      <c r="I64" s="50">
        <f t="shared" si="4"/>
        <v>1216</v>
      </c>
      <c r="J64" s="50">
        <f t="shared" si="5"/>
        <v>0</v>
      </c>
      <c r="K64" s="51">
        <f t="shared" si="6"/>
        <v>64</v>
      </c>
    </row>
    <row r="65" spans="1:11" x14ac:dyDescent="0.2">
      <c r="A65" s="36" t="s">
        <v>20</v>
      </c>
      <c r="B65" s="8" t="s">
        <v>205</v>
      </c>
      <c r="C65" s="9">
        <v>8326</v>
      </c>
      <c r="D65" s="9">
        <v>5</v>
      </c>
      <c r="E65" s="9">
        <f t="shared" si="0"/>
        <v>41630</v>
      </c>
      <c r="F65" s="29">
        <v>0.95</v>
      </c>
      <c r="G65" s="11">
        <v>0</v>
      </c>
      <c r="H65" s="11">
        <v>0.05</v>
      </c>
      <c r="I65" s="50">
        <f t="shared" si="4"/>
        <v>39548.5</v>
      </c>
      <c r="J65" s="50">
        <f t="shared" si="5"/>
        <v>0</v>
      </c>
      <c r="K65" s="51">
        <f t="shared" si="6"/>
        <v>2081.5</v>
      </c>
    </row>
    <row r="66" spans="1:11" x14ac:dyDescent="0.2">
      <c r="A66" s="36" t="s">
        <v>21</v>
      </c>
      <c r="B66" s="8" t="s">
        <v>6</v>
      </c>
      <c r="C66" s="9">
        <v>300</v>
      </c>
      <c r="D66" s="9">
        <v>5</v>
      </c>
      <c r="E66" s="9">
        <f t="shared" si="0"/>
        <v>1500</v>
      </c>
      <c r="F66" s="29">
        <v>0.95</v>
      </c>
      <c r="G66" s="11">
        <v>0</v>
      </c>
      <c r="H66" s="11">
        <v>0.05</v>
      </c>
      <c r="I66" s="50">
        <f t="shared" si="4"/>
        <v>1425</v>
      </c>
      <c r="J66" s="50">
        <f t="shared" si="5"/>
        <v>0</v>
      </c>
      <c r="K66" s="51">
        <f t="shared" si="6"/>
        <v>75</v>
      </c>
    </row>
    <row r="67" spans="1:11" x14ac:dyDescent="0.2">
      <c r="A67" s="36" t="s">
        <v>106</v>
      </c>
      <c r="B67" s="8" t="s">
        <v>206</v>
      </c>
      <c r="C67" s="9">
        <v>3884</v>
      </c>
      <c r="D67" s="9">
        <v>5</v>
      </c>
      <c r="E67" s="9">
        <f t="shared" si="0"/>
        <v>19420</v>
      </c>
      <c r="F67" s="29">
        <v>0.9</v>
      </c>
      <c r="G67" s="11">
        <v>0</v>
      </c>
      <c r="H67" s="11">
        <v>0.1</v>
      </c>
      <c r="I67" s="50">
        <f t="shared" si="4"/>
        <v>17478</v>
      </c>
      <c r="J67" s="50">
        <f t="shared" si="5"/>
        <v>0</v>
      </c>
      <c r="K67" s="51">
        <f t="shared" si="6"/>
        <v>1942</v>
      </c>
    </row>
    <row r="68" spans="1:11" x14ac:dyDescent="0.2">
      <c r="A68" s="157" t="s">
        <v>319</v>
      </c>
      <c r="B68" s="8" t="s">
        <v>72</v>
      </c>
      <c r="C68" s="9">
        <v>1750</v>
      </c>
      <c r="D68" s="9">
        <v>5</v>
      </c>
      <c r="E68" s="9">
        <f t="shared" si="0"/>
        <v>8750</v>
      </c>
      <c r="F68" s="29">
        <v>0.9</v>
      </c>
      <c r="G68" s="11">
        <v>0</v>
      </c>
      <c r="H68" s="11">
        <v>0.1</v>
      </c>
      <c r="I68" s="50">
        <f t="shared" si="4"/>
        <v>7875</v>
      </c>
      <c r="J68" s="50">
        <f t="shared" si="5"/>
        <v>0</v>
      </c>
      <c r="K68" s="51">
        <f t="shared" si="6"/>
        <v>875</v>
      </c>
    </row>
    <row r="69" spans="1:11" x14ac:dyDescent="0.2">
      <c r="A69" s="36"/>
      <c r="B69" s="8" t="s">
        <v>22</v>
      </c>
      <c r="C69" s="9">
        <v>4000</v>
      </c>
      <c r="D69" s="9">
        <v>5</v>
      </c>
      <c r="E69" s="9">
        <f t="shared" si="0"/>
        <v>20000</v>
      </c>
      <c r="F69" s="29">
        <v>0.5</v>
      </c>
      <c r="G69" s="11">
        <v>0</v>
      </c>
      <c r="H69" s="11">
        <v>0.5</v>
      </c>
      <c r="I69" s="50">
        <f t="shared" si="4"/>
        <v>10000</v>
      </c>
      <c r="J69" s="50">
        <f t="shared" si="5"/>
        <v>0</v>
      </c>
      <c r="K69" s="51">
        <f t="shared" si="6"/>
        <v>10000</v>
      </c>
    </row>
    <row r="70" spans="1:11" x14ac:dyDescent="0.2">
      <c r="A70" s="36"/>
      <c r="B70" s="8" t="s">
        <v>41</v>
      </c>
      <c r="C70" s="9">
        <v>4000</v>
      </c>
      <c r="D70" s="9">
        <v>5</v>
      </c>
      <c r="E70" s="9">
        <f t="shared" si="0"/>
        <v>20000</v>
      </c>
      <c r="F70" s="29">
        <v>0</v>
      </c>
      <c r="G70" s="11">
        <v>0</v>
      </c>
      <c r="H70" s="11">
        <v>1</v>
      </c>
      <c r="I70" s="50">
        <f t="shared" si="4"/>
        <v>0</v>
      </c>
      <c r="J70" s="50">
        <f t="shared" si="5"/>
        <v>0</v>
      </c>
      <c r="K70" s="51">
        <f t="shared" si="6"/>
        <v>20000</v>
      </c>
    </row>
    <row r="71" spans="1:11" x14ac:dyDescent="0.2">
      <c r="A71" s="36" t="s">
        <v>28</v>
      </c>
      <c r="B71" s="8" t="s">
        <v>1</v>
      </c>
      <c r="C71" s="24">
        <v>2516</v>
      </c>
      <c r="D71" s="9">
        <v>5</v>
      </c>
      <c r="E71" s="9">
        <f t="shared" ref="E71:E78" si="7">PRODUCT(C71,D71)</f>
        <v>12580</v>
      </c>
      <c r="F71" s="29">
        <v>1</v>
      </c>
      <c r="G71" s="11">
        <v>0</v>
      </c>
      <c r="H71" s="11">
        <v>0</v>
      </c>
      <c r="I71" s="50">
        <f t="shared" si="4"/>
        <v>12580</v>
      </c>
      <c r="J71" s="50">
        <f t="shared" si="5"/>
        <v>0</v>
      </c>
      <c r="K71" s="51">
        <f t="shared" si="6"/>
        <v>0</v>
      </c>
    </row>
    <row r="72" spans="1:11" x14ac:dyDescent="0.2">
      <c r="A72" s="36" t="s">
        <v>29</v>
      </c>
      <c r="B72" s="8" t="s">
        <v>2</v>
      </c>
      <c r="C72" s="9">
        <v>1107</v>
      </c>
      <c r="D72" s="9">
        <v>5</v>
      </c>
      <c r="E72" s="9">
        <f t="shared" si="7"/>
        <v>5535</v>
      </c>
      <c r="F72" s="29">
        <v>1</v>
      </c>
      <c r="G72" s="11">
        <v>0</v>
      </c>
      <c r="H72" s="11">
        <v>0</v>
      </c>
      <c r="I72" s="50">
        <f t="shared" si="4"/>
        <v>5535</v>
      </c>
      <c r="J72" s="50">
        <f t="shared" si="5"/>
        <v>0</v>
      </c>
      <c r="K72" s="51">
        <f t="shared" si="6"/>
        <v>0</v>
      </c>
    </row>
    <row r="73" spans="1:11" x14ac:dyDescent="0.2">
      <c r="A73" s="36" t="s">
        <v>208</v>
      </c>
      <c r="B73" s="8" t="s">
        <v>211</v>
      </c>
      <c r="C73" s="9">
        <v>1500</v>
      </c>
      <c r="D73" s="9">
        <v>5</v>
      </c>
      <c r="E73" s="9">
        <v>1150</v>
      </c>
      <c r="F73" s="29">
        <v>1</v>
      </c>
      <c r="G73" s="11">
        <v>0</v>
      </c>
      <c r="H73" s="11">
        <v>0</v>
      </c>
      <c r="I73" s="50">
        <f>PRODUCT(E73,F73)</f>
        <v>1150</v>
      </c>
      <c r="J73" s="50">
        <f>PRODUCT(E73,G73)</f>
        <v>0</v>
      </c>
      <c r="K73" s="51">
        <f>PRODUCT(E73,H73)</f>
        <v>0</v>
      </c>
    </row>
    <row r="74" spans="1:11" ht="25.5" x14ac:dyDescent="0.2">
      <c r="A74" s="36" t="s">
        <v>108</v>
      </c>
      <c r="B74" s="8" t="s">
        <v>207</v>
      </c>
      <c r="C74" s="9">
        <v>1600</v>
      </c>
      <c r="D74" s="9">
        <v>5</v>
      </c>
      <c r="E74" s="9">
        <f t="shared" si="7"/>
        <v>8000</v>
      </c>
      <c r="F74" s="29">
        <v>0.5</v>
      </c>
      <c r="G74" s="11">
        <v>0</v>
      </c>
      <c r="H74" s="11">
        <v>0.5</v>
      </c>
      <c r="I74" s="50">
        <f t="shared" si="4"/>
        <v>4000</v>
      </c>
      <c r="J74" s="50">
        <f t="shared" si="5"/>
        <v>0</v>
      </c>
      <c r="K74" s="51">
        <f t="shared" si="6"/>
        <v>4000</v>
      </c>
    </row>
    <row r="75" spans="1:11" x14ac:dyDescent="0.2">
      <c r="A75" s="36" t="s">
        <v>27</v>
      </c>
      <c r="B75" s="8" t="s">
        <v>325</v>
      </c>
      <c r="C75" s="24">
        <v>2480</v>
      </c>
      <c r="D75" s="9">
        <v>5</v>
      </c>
      <c r="E75" s="9">
        <f t="shared" si="7"/>
        <v>12400</v>
      </c>
      <c r="F75" s="29">
        <v>1</v>
      </c>
      <c r="G75" s="11">
        <v>0</v>
      </c>
      <c r="H75" s="11">
        <v>0</v>
      </c>
      <c r="I75" s="50">
        <f t="shared" si="4"/>
        <v>12400</v>
      </c>
      <c r="J75" s="50">
        <f t="shared" si="5"/>
        <v>0</v>
      </c>
      <c r="K75" s="51">
        <f t="shared" si="6"/>
        <v>0</v>
      </c>
    </row>
    <row r="76" spans="1:11" x14ac:dyDescent="0.2">
      <c r="A76" s="36" t="s">
        <v>27</v>
      </c>
      <c r="B76" s="8" t="s">
        <v>320</v>
      </c>
      <c r="C76" s="24">
        <v>2000</v>
      </c>
      <c r="D76" s="9">
        <v>5</v>
      </c>
      <c r="E76" s="9">
        <f t="shared" si="7"/>
        <v>10000</v>
      </c>
      <c r="F76" s="29">
        <v>0</v>
      </c>
      <c r="G76" s="11">
        <v>0</v>
      </c>
      <c r="H76" s="11">
        <v>1</v>
      </c>
      <c r="I76" s="50">
        <f t="shared" si="4"/>
        <v>0</v>
      </c>
      <c r="J76" s="50">
        <f t="shared" si="5"/>
        <v>0</v>
      </c>
      <c r="K76" s="51">
        <f t="shared" si="6"/>
        <v>10000</v>
      </c>
    </row>
    <row r="77" spans="1:11" x14ac:dyDescent="0.2">
      <c r="A77" s="36" t="s">
        <v>30</v>
      </c>
      <c r="B77" s="8" t="s">
        <v>3</v>
      </c>
      <c r="C77" s="9">
        <v>1242</v>
      </c>
      <c r="D77" s="9">
        <v>5</v>
      </c>
      <c r="E77" s="9">
        <f t="shared" si="7"/>
        <v>6210</v>
      </c>
      <c r="F77" s="29">
        <v>0.95</v>
      </c>
      <c r="G77" s="11">
        <v>0</v>
      </c>
      <c r="H77" s="11">
        <v>0.05</v>
      </c>
      <c r="I77" s="50">
        <f t="shared" si="4"/>
        <v>5899.5</v>
      </c>
      <c r="J77" s="50">
        <f t="shared" si="5"/>
        <v>0</v>
      </c>
      <c r="K77" s="51">
        <f t="shared" si="6"/>
        <v>310.5</v>
      </c>
    </row>
    <row r="78" spans="1:11" x14ac:dyDescent="0.2">
      <c r="A78" s="36" t="s">
        <v>48</v>
      </c>
      <c r="B78" s="8" t="s">
        <v>49</v>
      </c>
      <c r="C78" s="9">
        <v>696</v>
      </c>
      <c r="D78" s="9">
        <v>5</v>
      </c>
      <c r="E78" s="9">
        <f t="shared" si="7"/>
        <v>3480</v>
      </c>
      <c r="F78" s="29">
        <v>0.95</v>
      </c>
      <c r="G78" s="11">
        <v>0</v>
      </c>
      <c r="H78" s="11">
        <v>0.05</v>
      </c>
      <c r="I78" s="50">
        <f t="shared" si="4"/>
        <v>3306</v>
      </c>
      <c r="J78" s="50">
        <f t="shared" si="5"/>
        <v>0</v>
      </c>
      <c r="K78" s="51">
        <f t="shared" si="6"/>
        <v>174</v>
      </c>
    </row>
    <row r="79" spans="1:11" x14ac:dyDescent="0.2">
      <c r="A79" s="36" t="s">
        <v>109</v>
      </c>
      <c r="B79" s="8" t="s">
        <v>209</v>
      </c>
      <c r="C79" s="9">
        <v>5970</v>
      </c>
      <c r="D79" s="9">
        <v>5</v>
      </c>
      <c r="E79" s="9">
        <f>PRODUCT(C79,D79)</f>
        <v>29850</v>
      </c>
      <c r="F79" s="29">
        <v>0.9</v>
      </c>
      <c r="G79" s="11">
        <v>0</v>
      </c>
      <c r="H79" s="11">
        <v>0.1</v>
      </c>
      <c r="I79" s="50">
        <f t="shared" si="4"/>
        <v>26865</v>
      </c>
      <c r="J79" s="50">
        <f t="shared" si="5"/>
        <v>0</v>
      </c>
      <c r="K79" s="51">
        <f t="shared" si="6"/>
        <v>2985</v>
      </c>
    </row>
    <row r="80" spans="1:11" x14ac:dyDescent="0.2">
      <c r="A80" s="36" t="s">
        <v>110</v>
      </c>
      <c r="B80" s="8" t="s">
        <v>210</v>
      </c>
      <c r="C80" s="9">
        <v>1400</v>
      </c>
      <c r="D80" s="9">
        <v>5</v>
      </c>
      <c r="E80" s="9">
        <f>PRODUCT(C80,D80)</f>
        <v>7000</v>
      </c>
      <c r="F80" s="29">
        <v>0.95</v>
      </c>
      <c r="G80" s="11">
        <v>0</v>
      </c>
      <c r="H80" s="11">
        <v>0.05</v>
      </c>
      <c r="I80" s="50">
        <f t="shared" si="4"/>
        <v>6650</v>
      </c>
      <c r="J80" s="50">
        <f t="shared" si="5"/>
        <v>0</v>
      </c>
      <c r="K80" s="51">
        <f t="shared" si="6"/>
        <v>350</v>
      </c>
    </row>
    <row r="81" spans="1:11" x14ac:dyDescent="0.2">
      <c r="A81" s="36" t="s">
        <v>113</v>
      </c>
      <c r="B81" s="8" t="s">
        <v>232</v>
      </c>
      <c r="C81" s="9">
        <v>2301</v>
      </c>
      <c r="D81" s="9">
        <v>5</v>
      </c>
      <c r="E81" s="9">
        <f t="shared" ref="E81:E87" si="8">PRODUCT(C81,D81)</f>
        <v>11505</v>
      </c>
      <c r="F81" s="29">
        <v>0.9</v>
      </c>
      <c r="G81" s="11">
        <v>0</v>
      </c>
      <c r="H81" s="11">
        <v>0.1</v>
      </c>
      <c r="I81" s="50">
        <f t="shared" ref="I81:I93" si="9">PRODUCT(E81,F81)</f>
        <v>10354.5</v>
      </c>
      <c r="J81" s="50">
        <f t="shared" ref="J81:J93" si="10">PRODUCT(E81,G81)</f>
        <v>0</v>
      </c>
      <c r="K81" s="51">
        <f t="shared" ref="K81:K93" si="11">PRODUCT(E81,H81)</f>
        <v>1150.5</v>
      </c>
    </row>
    <row r="82" spans="1:11" x14ac:dyDescent="0.2">
      <c r="A82" s="36" t="s">
        <v>121</v>
      </c>
      <c r="B82" s="8" t="s">
        <v>216</v>
      </c>
      <c r="C82" s="9">
        <v>840</v>
      </c>
      <c r="D82" s="9">
        <v>5</v>
      </c>
      <c r="E82" s="9">
        <f t="shared" si="8"/>
        <v>4200</v>
      </c>
      <c r="F82" s="29">
        <v>0.9</v>
      </c>
      <c r="G82" s="11">
        <v>0</v>
      </c>
      <c r="H82" s="11">
        <v>0.1</v>
      </c>
      <c r="I82" s="50">
        <f t="shared" si="9"/>
        <v>3780</v>
      </c>
      <c r="J82" s="50">
        <f t="shared" si="10"/>
        <v>0</v>
      </c>
      <c r="K82" s="51">
        <f t="shared" si="11"/>
        <v>420</v>
      </c>
    </row>
    <row r="83" spans="1:11" x14ac:dyDescent="0.2">
      <c r="A83" s="36" t="s">
        <v>119</v>
      </c>
      <c r="B83" s="8" t="s">
        <v>233</v>
      </c>
      <c r="C83" s="9">
        <v>907</v>
      </c>
      <c r="D83" s="9">
        <v>5</v>
      </c>
      <c r="E83" s="9">
        <f t="shared" si="8"/>
        <v>4535</v>
      </c>
      <c r="F83" s="29">
        <v>0.8</v>
      </c>
      <c r="G83" s="11">
        <v>0</v>
      </c>
      <c r="H83" s="11">
        <v>0.2</v>
      </c>
      <c r="I83" s="50">
        <f t="shared" si="9"/>
        <v>3628</v>
      </c>
      <c r="J83" s="50">
        <f t="shared" si="10"/>
        <v>0</v>
      </c>
      <c r="K83" s="51">
        <f t="shared" si="11"/>
        <v>907</v>
      </c>
    </row>
    <row r="84" spans="1:11" x14ac:dyDescent="0.2">
      <c r="A84" s="36" t="s">
        <v>118</v>
      </c>
      <c r="B84" s="8" t="s">
        <v>234</v>
      </c>
      <c r="C84" s="9">
        <v>450</v>
      </c>
      <c r="D84" s="9">
        <v>5</v>
      </c>
      <c r="E84" s="9">
        <f t="shared" si="8"/>
        <v>2250</v>
      </c>
      <c r="F84" s="29">
        <v>0.8</v>
      </c>
      <c r="G84" s="11">
        <v>0</v>
      </c>
      <c r="H84" s="11">
        <v>0.2</v>
      </c>
      <c r="I84" s="50">
        <f t="shared" si="9"/>
        <v>1800</v>
      </c>
      <c r="J84" s="50">
        <f t="shared" si="10"/>
        <v>0</v>
      </c>
      <c r="K84" s="51">
        <f t="shared" si="11"/>
        <v>450</v>
      </c>
    </row>
    <row r="85" spans="1:11" x14ac:dyDescent="0.2">
      <c r="A85" s="36" t="s">
        <v>212</v>
      </c>
      <c r="B85" s="8" t="s">
        <v>213</v>
      </c>
      <c r="C85" s="9">
        <v>1191</v>
      </c>
      <c r="D85" s="9">
        <v>5</v>
      </c>
      <c r="E85" s="9">
        <f t="shared" si="8"/>
        <v>5955</v>
      </c>
      <c r="F85" s="29">
        <v>0.9</v>
      </c>
      <c r="G85" s="11">
        <v>0</v>
      </c>
      <c r="H85" s="11">
        <v>0.1</v>
      </c>
      <c r="I85" s="50">
        <f t="shared" si="9"/>
        <v>5359.5</v>
      </c>
      <c r="J85" s="50">
        <f t="shared" si="10"/>
        <v>0</v>
      </c>
      <c r="K85" s="51">
        <f t="shared" si="11"/>
        <v>595.5</v>
      </c>
    </row>
    <row r="86" spans="1:11" x14ac:dyDescent="0.2">
      <c r="A86" s="36" t="s">
        <v>217</v>
      </c>
      <c r="B86" s="8" t="s">
        <v>218</v>
      </c>
      <c r="C86" s="9">
        <v>1344</v>
      </c>
      <c r="D86" s="9">
        <v>0</v>
      </c>
      <c r="E86" s="9">
        <f t="shared" si="8"/>
        <v>0</v>
      </c>
      <c r="F86" s="29">
        <v>0.9</v>
      </c>
      <c r="G86" s="11">
        <v>0</v>
      </c>
      <c r="H86" s="11">
        <v>0.1</v>
      </c>
      <c r="I86" s="50">
        <f t="shared" si="9"/>
        <v>0</v>
      </c>
      <c r="J86" s="50">
        <f t="shared" si="10"/>
        <v>0</v>
      </c>
      <c r="K86" s="51">
        <f t="shared" si="11"/>
        <v>0</v>
      </c>
    </row>
    <row r="87" spans="1:11" x14ac:dyDescent="0.2">
      <c r="A87" s="36" t="s">
        <v>219</v>
      </c>
      <c r="B87" s="8" t="s">
        <v>220</v>
      </c>
      <c r="C87" s="9">
        <v>1546</v>
      </c>
      <c r="D87" s="9">
        <v>0</v>
      </c>
      <c r="E87" s="9">
        <f t="shared" si="8"/>
        <v>0</v>
      </c>
      <c r="F87" s="29">
        <v>0.9</v>
      </c>
      <c r="G87" s="11">
        <v>0</v>
      </c>
      <c r="H87" s="11">
        <v>0.1</v>
      </c>
      <c r="I87" s="50">
        <f t="shared" si="9"/>
        <v>0</v>
      </c>
      <c r="J87" s="50">
        <f t="shared" si="10"/>
        <v>0</v>
      </c>
      <c r="K87" s="51">
        <f t="shared" si="11"/>
        <v>0</v>
      </c>
    </row>
    <row r="88" spans="1:11" x14ac:dyDescent="0.2">
      <c r="A88" s="36" t="s">
        <v>117</v>
      </c>
      <c r="B88" s="8" t="s">
        <v>223</v>
      </c>
      <c r="C88" s="9">
        <v>1652</v>
      </c>
      <c r="D88" s="9">
        <v>0</v>
      </c>
      <c r="E88" s="9">
        <v>0</v>
      </c>
      <c r="F88" s="29">
        <v>0.9</v>
      </c>
      <c r="G88" s="11">
        <v>0</v>
      </c>
      <c r="H88" s="11">
        <v>0.1</v>
      </c>
      <c r="I88" s="50">
        <f t="shared" si="9"/>
        <v>0</v>
      </c>
      <c r="J88" s="50">
        <f t="shared" si="10"/>
        <v>0</v>
      </c>
      <c r="K88" s="51">
        <f t="shared" si="11"/>
        <v>0</v>
      </c>
    </row>
    <row r="89" spans="1:11" ht="25.5" x14ac:dyDescent="0.2">
      <c r="A89" s="36" t="s">
        <v>116</v>
      </c>
      <c r="B89" s="8" t="s">
        <v>222</v>
      </c>
      <c r="C89" s="9">
        <v>300</v>
      </c>
      <c r="D89" s="9">
        <v>5</v>
      </c>
      <c r="E89" s="9">
        <f t="shared" ref="E89:E101" si="12">PRODUCT(C89,D89)</f>
        <v>1500</v>
      </c>
      <c r="F89" s="29">
        <v>0</v>
      </c>
      <c r="G89" s="11">
        <v>0</v>
      </c>
      <c r="H89" s="11">
        <v>1</v>
      </c>
      <c r="I89" s="50">
        <f t="shared" si="9"/>
        <v>0</v>
      </c>
      <c r="J89" s="50">
        <f t="shared" si="10"/>
        <v>0</v>
      </c>
      <c r="K89" s="51">
        <f t="shared" si="11"/>
        <v>1500</v>
      </c>
    </row>
    <row r="90" spans="1:11" x14ac:dyDescent="0.2">
      <c r="A90" s="36" t="s">
        <v>115</v>
      </c>
      <c r="B90" s="8" t="s">
        <v>221</v>
      </c>
      <c r="C90" s="9">
        <v>1212</v>
      </c>
      <c r="D90" s="9">
        <v>5</v>
      </c>
      <c r="E90" s="9">
        <f t="shared" si="12"/>
        <v>6060</v>
      </c>
      <c r="F90" s="29">
        <v>0.9</v>
      </c>
      <c r="G90" s="11">
        <v>0</v>
      </c>
      <c r="H90" s="11">
        <v>0.1</v>
      </c>
      <c r="I90" s="50">
        <f t="shared" si="9"/>
        <v>5454</v>
      </c>
      <c r="J90" s="50">
        <f t="shared" si="10"/>
        <v>0</v>
      </c>
      <c r="K90" s="51">
        <f t="shared" si="11"/>
        <v>606</v>
      </c>
    </row>
    <row r="91" spans="1:11" x14ac:dyDescent="0.2">
      <c r="A91" s="36" t="s">
        <v>214</v>
      </c>
      <c r="B91" s="8" t="s">
        <v>215</v>
      </c>
      <c r="C91" s="9">
        <v>1150</v>
      </c>
      <c r="D91" s="9">
        <v>5</v>
      </c>
      <c r="E91" s="9">
        <f t="shared" si="12"/>
        <v>5750</v>
      </c>
      <c r="F91" s="29">
        <v>0.9</v>
      </c>
      <c r="G91" s="11">
        <v>0</v>
      </c>
      <c r="H91" s="11">
        <v>0.1</v>
      </c>
      <c r="I91" s="50">
        <f t="shared" si="9"/>
        <v>5175</v>
      </c>
      <c r="J91" s="50">
        <f t="shared" si="10"/>
        <v>0</v>
      </c>
      <c r="K91" s="51">
        <f t="shared" si="11"/>
        <v>575</v>
      </c>
    </row>
    <row r="92" spans="1:11" ht="25.5" x14ac:dyDescent="0.2">
      <c r="A92" s="36"/>
      <c r="B92" s="8" t="s">
        <v>334</v>
      </c>
      <c r="C92" s="9">
        <v>1900</v>
      </c>
      <c r="D92" s="9">
        <v>5</v>
      </c>
      <c r="E92" s="9">
        <f t="shared" si="12"/>
        <v>9500</v>
      </c>
      <c r="F92" s="29">
        <v>0</v>
      </c>
      <c r="G92" s="11">
        <v>0</v>
      </c>
      <c r="H92" s="11">
        <v>1</v>
      </c>
      <c r="I92" s="50">
        <f t="shared" si="9"/>
        <v>0</v>
      </c>
      <c r="J92" s="50">
        <f t="shared" si="10"/>
        <v>0</v>
      </c>
      <c r="K92" s="51">
        <f t="shared" si="11"/>
        <v>9500</v>
      </c>
    </row>
    <row r="93" spans="1:11" x14ac:dyDescent="0.2">
      <c r="A93" s="36" t="s">
        <v>114</v>
      </c>
      <c r="B93" s="8" t="s">
        <v>224</v>
      </c>
      <c r="C93" s="9">
        <v>3167</v>
      </c>
      <c r="D93" s="9">
        <v>5</v>
      </c>
      <c r="E93" s="9">
        <f t="shared" si="12"/>
        <v>15835</v>
      </c>
      <c r="F93" s="29">
        <v>0.9</v>
      </c>
      <c r="G93" s="11">
        <v>0</v>
      </c>
      <c r="H93" s="11">
        <v>0.1</v>
      </c>
      <c r="I93" s="50">
        <f t="shared" si="9"/>
        <v>14251.5</v>
      </c>
      <c r="J93" s="50">
        <f t="shared" si="10"/>
        <v>0</v>
      </c>
      <c r="K93" s="51">
        <f t="shared" si="11"/>
        <v>1583.5</v>
      </c>
    </row>
    <row r="94" spans="1:11" x14ac:dyDescent="0.2">
      <c r="A94" s="36" t="s">
        <v>50</v>
      </c>
      <c r="B94" s="8" t="s">
        <v>225</v>
      </c>
      <c r="C94" s="9">
        <v>4452</v>
      </c>
      <c r="D94" s="9">
        <v>5</v>
      </c>
      <c r="E94" s="9">
        <f t="shared" si="12"/>
        <v>22260</v>
      </c>
      <c r="F94" s="29">
        <v>0.9</v>
      </c>
      <c r="G94" s="11">
        <v>0</v>
      </c>
      <c r="H94" s="11">
        <v>0.1</v>
      </c>
      <c r="I94" s="50">
        <f t="shared" si="4"/>
        <v>20034</v>
      </c>
      <c r="J94" s="50">
        <f t="shared" si="5"/>
        <v>0</v>
      </c>
      <c r="K94" s="51">
        <f t="shared" si="6"/>
        <v>2226</v>
      </c>
    </row>
    <row r="95" spans="1:11" x14ac:dyDescent="0.2">
      <c r="A95" s="36" t="s">
        <v>226</v>
      </c>
      <c r="B95" s="8" t="s">
        <v>120</v>
      </c>
      <c r="C95" s="9">
        <v>1008</v>
      </c>
      <c r="D95" s="9">
        <v>5</v>
      </c>
      <c r="E95" s="9">
        <f t="shared" si="12"/>
        <v>5040</v>
      </c>
      <c r="F95" s="29">
        <v>1</v>
      </c>
      <c r="G95" s="11">
        <v>0</v>
      </c>
      <c r="H95" s="11">
        <v>0</v>
      </c>
      <c r="I95" s="50">
        <f t="shared" si="4"/>
        <v>5040</v>
      </c>
      <c r="J95" s="50">
        <f t="shared" si="5"/>
        <v>0</v>
      </c>
      <c r="K95" s="51">
        <f t="shared" si="6"/>
        <v>0</v>
      </c>
    </row>
    <row r="96" spans="1:11" x14ac:dyDescent="0.2">
      <c r="A96" s="36" t="s">
        <v>227</v>
      </c>
      <c r="B96" s="8" t="s">
        <v>231</v>
      </c>
      <c r="C96" s="9">
        <v>1141</v>
      </c>
      <c r="D96" s="9">
        <v>5</v>
      </c>
      <c r="E96" s="9">
        <f t="shared" si="12"/>
        <v>5705</v>
      </c>
      <c r="F96" s="29">
        <v>1</v>
      </c>
      <c r="G96" s="11">
        <v>0</v>
      </c>
      <c r="H96" s="11">
        <v>0</v>
      </c>
      <c r="I96" s="50">
        <f t="shared" si="4"/>
        <v>5705</v>
      </c>
      <c r="J96" s="50">
        <f t="shared" si="5"/>
        <v>0</v>
      </c>
      <c r="K96" s="51">
        <f t="shared" si="6"/>
        <v>0</v>
      </c>
    </row>
    <row r="97" spans="1:11" x14ac:dyDescent="0.2">
      <c r="A97" s="36" t="s">
        <v>228</v>
      </c>
      <c r="B97" s="8" t="s">
        <v>120</v>
      </c>
      <c r="C97" s="9">
        <v>1029</v>
      </c>
      <c r="D97" s="9">
        <v>5</v>
      </c>
      <c r="E97" s="9">
        <f t="shared" si="12"/>
        <v>5145</v>
      </c>
      <c r="F97" s="29">
        <v>1</v>
      </c>
      <c r="G97" s="11">
        <v>0</v>
      </c>
      <c r="H97" s="11">
        <v>0</v>
      </c>
      <c r="I97" s="50">
        <f t="shared" si="4"/>
        <v>5145</v>
      </c>
      <c r="J97" s="50">
        <f t="shared" si="5"/>
        <v>0</v>
      </c>
      <c r="K97" s="51">
        <f t="shared" si="6"/>
        <v>0</v>
      </c>
    </row>
    <row r="98" spans="1:11" x14ac:dyDescent="0.2">
      <c r="A98" s="36" t="s">
        <v>229</v>
      </c>
      <c r="B98" s="8" t="s">
        <v>120</v>
      </c>
      <c r="C98" s="9">
        <v>924</v>
      </c>
      <c r="D98" s="9">
        <v>5</v>
      </c>
      <c r="E98" s="9">
        <f t="shared" si="12"/>
        <v>4620</v>
      </c>
      <c r="F98" s="29">
        <v>1</v>
      </c>
      <c r="G98" s="11">
        <v>0</v>
      </c>
      <c r="H98" s="11">
        <v>0</v>
      </c>
      <c r="I98" s="50">
        <f t="shared" si="4"/>
        <v>4620</v>
      </c>
      <c r="J98" s="50">
        <f t="shared" si="5"/>
        <v>0</v>
      </c>
      <c r="K98" s="51">
        <f t="shared" si="6"/>
        <v>0</v>
      </c>
    </row>
    <row r="99" spans="1:11" x14ac:dyDescent="0.2">
      <c r="A99" s="36" t="s">
        <v>112</v>
      </c>
      <c r="B99" s="8" t="s">
        <v>120</v>
      </c>
      <c r="C99" s="9">
        <v>1186</v>
      </c>
      <c r="D99" s="9">
        <v>5</v>
      </c>
      <c r="E99" s="9">
        <f t="shared" si="12"/>
        <v>5930</v>
      </c>
      <c r="F99" s="29">
        <v>1</v>
      </c>
      <c r="G99" s="11">
        <v>0</v>
      </c>
      <c r="H99" s="11">
        <v>0</v>
      </c>
      <c r="I99" s="50">
        <f>PRODUCT(E99,F99)</f>
        <v>5930</v>
      </c>
      <c r="J99" s="50">
        <f>PRODUCT(E99,G99)</f>
        <v>0</v>
      </c>
      <c r="K99" s="51">
        <f>PRODUCT(E99,H99)</f>
        <v>0</v>
      </c>
    </row>
    <row r="100" spans="1:11" x14ac:dyDescent="0.2">
      <c r="A100" s="36" t="s">
        <v>111</v>
      </c>
      <c r="B100" s="8" t="s">
        <v>120</v>
      </c>
      <c r="C100" s="9">
        <v>976</v>
      </c>
      <c r="D100" s="9">
        <v>5</v>
      </c>
      <c r="E100" s="9">
        <f t="shared" si="12"/>
        <v>4880</v>
      </c>
      <c r="F100" s="29">
        <v>1</v>
      </c>
      <c r="G100" s="11">
        <v>0</v>
      </c>
      <c r="H100" s="11">
        <v>0</v>
      </c>
      <c r="I100" s="50">
        <f>PRODUCT(E100,F100)</f>
        <v>4880</v>
      </c>
      <c r="J100" s="50">
        <f>PRODUCT(E100,G100)</f>
        <v>0</v>
      </c>
      <c r="K100" s="51">
        <f>PRODUCT(E100,H100)</f>
        <v>0</v>
      </c>
    </row>
    <row r="101" spans="1:11" x14ac:dyDescent="0.2">
      <c r="A101" s="36" t="s">
        <v>194</v>
      </c>
      <c r="B101" s="8" t="s">
        <v>230</v>
      </c>
      <c r="C101" s="9">
        <v>2082</v>
      </c>
      <c r="D101" s="9">
        <v>5</v>
      </c>
      <c r="E101" s="9">
        <f t="shared" si="12"/>
        <v>10410</v>
      </c>
      <c r="F101" s="29">
        <v>1</v>
      </c>
      <c r="G101" s="11">
        <v>0</v>
      </c>
      <c r="H101" s="11">
        <v>0</v>
      </c>
      <c r="I101" s="50">
        <f>PRODUCT(E101,F101)</f>
        <v>10410</v>
      </c>
      <c r="J101" s="50">
        <f>PRODUCT(E101,G101)</f>
        <v>0</v>
      </c>
      <c r="K101" s="51">
        <f>PRODUCT(E101,H101)</f>
        <v>0</v>
      </c>
    </row>
    <row r="102" spans="1:11" x14ac:dyDescent="0.2">
      <c r="A102" s="36" t="s">
        <v>31</v>
      </c>
      <c r="B102" s="8" t="s">
        <v>143</v>
      </c>
      <c r="C102" s="9">
        <v>2000</v>
      </c>
      <c r="D102" s="9">
        <v>5</v>
      </c>
      <c r="E102" s="9">
        <f t="shared" ref="E102:E111" si="13">PRODUCT(C102,D102)</f>
        <v>10000</v>
      </c>
      <c r="F102" s="29">
        <v>0.8</v>
      </c>
      <c r="G102" s="11">
        <v>0</v>
      </c>
      <c r="H102" s="11">
        <v>0.2</v>
      </c>
      <c r="I102" s="50">
        <f t="shared" ref="I102:I111" si="14">PRODUCT(E102,F102)</f>
        <v>8000</v>
      </c>
      <c r="J102" s="50">
        <f t="shared" ref="J102:J111" si="15">PRODUCT(E102,G102)</f>
        <v>0</v>
      </c>
      <c r="K102" s="51">
        <f t="shared" ref="K102:K111" si="16">PRODUCT(E102,H102)</f>
        <v>2000</v>
      </c>
    </row>
    <row r="103" spans="1:11" ht="25.5" x14ac:dyDescent="0.2">
      <c r="A103" s="36" t="s">
        <v>32</v>
      </c>
      <c r="B103" s="8" t="s">
        <v>235</v>
      </c>
      <c r="C103" s="9">
        <v>6206</v>
      </c>
      <c r="D103" s="9">
        <v>5</v>
      </c>
      <c r="E103" s="9">
        <f t="shared" si="13"/>
        <v>31030</v>
      </c>
      <c r="F103" s="29">
        <v>0.9</v>
      </c>
      <c r="G103" s="11">
        <v>0</v>
      </c>
      <c r="H103" s="11">
        <v>0.1</v>
      </c>
      <c r="I103" s="50">
        <f t="shared" si="14"/>
        <v>27927</v>
      </c>
      <c r="J103" s="50">
        <f t="shared" si="15"/>
        <v>0</v>
      </c>
      <c r="K103" s="51">
        <f t="shared" si="16"/>
        <v>3103</v>
      </c>
    </row>
    <row r="104" spans="1:11" x14ac:dyDescent="0.2">
      <c r="A104" s="36" t="s">
        <v>122</v>
      </c>
      <c r="B104" s="8" t="s">
        <v>123</v>
      </c>
      <c r="C104" s="9">
        <v>5821</v>
      </c>
      <c r="D104" s="9">
        <v>5</v>
      </c>
      <c r="E104" s="9">
        <f t="shared" si="13"/>
        <v>29105</v>
      </c>
      <c r="F104" s="29">
        <v>0.95</v>
      </c>
      <c r="G104" s="11">
        <v>0</v>
      </c>
      <c r="H104" s="11">
        <v>0.05</v>
      </c>
      <c r="I104" s="50">
        <f t="shared" si="14"/>
        <v>27649.75</v>
      </c>
      <c r="J104" s="50">
        <f t="shared" si="15"/>
        <v>0</v>
      </c>
      <c r="K104" s="51">
        <f t="shared" si="16"/>
        <v>1455.25</v>
      </c>
    </row>
    <row r="105" spans="1:11" x14ac:dyDescent="0.2">
      <c r="A105" s="36" t="s">
        <v>124</v>
      </c>
      <c r="B105" s="8" t="s">
        <v>144</v>
      </c>
      <c r="C105" s="9">
        <v>680</v>
      </c>
      <c r="D105" s="9">
        <v>5</v>
      </c>
      <c r="E105" s="9">
        <f t="shared" si="13"/>
        <v>3400</v>
      </c>
      <c r="F105" s="29">
        <v>1</v>
      </c>
      <c r="G105" s="11">
        <v>0</v>
      </c>
      <c r="H105" s="11">
        <v>0</v>
      </c>
      <c r="I105" s="50">
        <f t="shared" si="14"/>
        <v>3400</v>
      </c>
      <c r="J105" s="50">
        <f t="shared" si="15"/>
        <v>0</v>
      </c>
      <c r="K105" s="51">
        <f t="shared" si="16"/>
        <v>0</v>
      </c>
    </row>
    <row r="106" spans="1:11" x14ac:dyDescent="0.2">
      <c r="A106" s="36" t="s">
        <v>125</v>
      </c>
      <c r="B106" s="8" t="s">
        <v>126</v>
      </c>
      <c r="C106" s="9">
        <v>200</v>
      </c>
      <c r="D106" s="9">
        <v>5</v>
      </c>
      <c r="E106" s="9">
        <f t="shared" si="13"/>
        <v>1000</v>
      </c>
      <c r="F106" s="29">
        <v>0.8</v>
      </c>
      <c r="G106" s="11">
        <v>0</v>
      </c>
      <c r="H106" s="11">
        <v>0.2</v>
      </c>
      <c r="I106" s="50">
        <f t="shared" si="14"/>
        <v>800</v>
      </c>
      <c r="J106" s="50">
        <f t="shared" si="15"/>
        <v>0</v>
      </c>
      <c r="K106" s="51">
        <f t="shared" si="16"/>
        <v>200</v>
      </c>
    </row>
    <row r="107" spans="1:11" x14ac:dyDescent="0.2">
      <c r="A107" s="39" t="s">
        <v>315</v>
      </c>
      <c r="B107" s="23" t="s">
        <v>127</v>
      </c>
      <c r="C107" s="9">
        <v>420</v>
      </c>
      <c r="D107" s="9">
        <v>5</v>
      </c>
      <c r="E107" s="9">
        <f t="shared" si="13"/>
        <v>2100</v>
      </c>
      <c r="F107" s="29">
        <v>0.5</v>
      </c>
      <c r="G107" s="11">
        <v>0</v>
      </c>
      <c r="H107" s="11">
        <v>0.5</v>
      </c>
      <c r="I107" s="50">
        <f t="shared" si="14"/>
        <v>1050</v>
      </c>
      <c r="J107" s="50">
        <f t="shared" si="15"/>
        <v>0</v>
      </c>
      <c r="K107" s="51">
        <f t="shared" si="16"/>
        <v>1050</v>
      </c>
    </row>
    <row r="108" spans="1:11" x14ac:dyDescent="0.2">
      <c r="A108" s="39" t="s">
        <v>128</v>
      </c>
      <c r="B108" s="23" t="s">
        <v>129</v>
      </c>
      <c r="C108" s="9">
        <v>606</v>
      </c>
      <c r="D108" s="9">
        <v>5</v>
      </c>
      <c r="E108" s="9">
        <f t="shared" si="13"/>
        <v>3030</v>
      </c>
      <c r="F108" s="29">
        <v>0.8</v>
      </c>
      <c r="G108" s="11">
        <v>0</v>
      </c>
      <c r="H108" s="11">
        <v>0.2</v>
      </c>
      <c r="I108" s="50">
        <f t="shared" si="14"/>
        <v>2424</v>
      </c>
      <c r="J108" s="50">
        <f t="shared" si="15"/>
        <v>0</v>
      </c>
      <c r="K108" s="51">
        <f t="shared" si="16"/>
        <v>606</v>
      </c>
    </row>
    <row r="109" spans="1:11" x14ac:dyDescent="0.2">
      <c r="A109" s="39"/>
      <c r="B109" s="23" t="s">
        <v>131</v>
      </c>
      <c r="C109" s="9">
        <v>50</v>
      </c>
      <c r="D109" s="9">
        <v>5</v>
      </c>
      <c r="E109" s="9">
        <f t="shared" si="13"/>
        <v>250</v>
      </c>
      <c r="F109" s="29">
        <v>0</v>
      </c>
      <c r="G109" s="11">
        <v>0</v>
      </c>
      <c r="H109" s="11">
        <v>1</v>
      </c>
      <c r="I109" s="50">
        <f t="shared" si="14"/>
        <v>0</v>
      </c>
      <c r="J109" s="50">
        <f t="shared" si="15"/>
        <v>0</v>
      </c>
      <c r="K109" s="51">
        <f t="shared" si="16"/>
        <v>250</v>
      </c>
    </row>
    <row r="110" spans="1:11" x14ac:dyDescent="0.2">
      <c r="A110" s="39" t="s">
        <v>136</v>
      </c>
      <c r="B110" s="23" t="s">
        <v>322</v>
      </c>
      <c r="C110" s="9">
        <v>567</v>
      </c>
      <c r="D110" s="9">
        <v>5</v>
      </c>
      <c r="E110" s="9">
        <f t="shared" si="13"/>
        <v>2835</v>
      </c>
      <c r="F110" s="29">
        <v>0</v>
      </c>
      <c r="G110" s="11">
        <v>0</v>
      </c>
      <c r="H110" s="11">
        <v>1</v>
      </c>
      <c r="I110" s="50">
        <f t="shared" si="14"/>
        <v>0</v>
      </c>
      <c r="J110" s="50">
        <f t="shared" si="15"/>
        <v>0</v>
      </c>
      <c r="K110" s="51">
        <f t="shared" si="16"/>
        <v>2835</v>
      </c>
    </row>
    <row r="111" spans="1:11" x14ac:dyDescent="0.2">
      <c r="A111" s="39" t="s">
        <v>137</v>
      </c>
      <c r="B111" s="23" t="s">
        <v>322</v>
      </c>
      <c r="C111" s="9">
        <v>845</v>
      </c>
      <c r="D111" s="9">
        <v>5</v>
      </c>
      <c r="E111" s="9">
        <f t="shared" si="13"/>
        <v>4225</v>
      </c>
      <c r="F111" s="29">
        <v>0</v>
      </c>
      <c r="G111" s="11">
        <v>0</v>
      </c>
      <c r="H111" s="11">
        <v>1</v>
      </c>
      <c r="I111" s="50">
        <f t="shared" si="14"/>
        <v>0</v>
      </c>
      <c r="J111" s="50">
        <f t="shared" si="15"/>
        <v>0</v>
      </c>
      <c r="K111" s="51">
        <f t="shared" si="16"/>
        <v>4225</v>
      </c>
    </row>
    <row r="112" spans="1:11" x14ac:dyDescent="0.2">
      <c r="A112" s="39" t="s">
        <v>138</v>
      </c>
      <c r="B112" s="23" t="s">
        <v>322</v>
      </c>
      <c r="C112" s="9">
        <v>755</v>
      </c>
      <c r="D112" s="9">
        <v>5</v>
      </c>
      <c r="E112" s="9">
        <f>PRODUCT(C112,D112)</f>
        <v>3775</v>
      </c>
      <c r="F112" s="29">
        <v>0</v>
      </c>
      <c r="G112" s="11">
        <v>0</v>
      </c>
      <c r="H112" s="11">
        <v>1</v>
      </c>
      <c r="I112" s="50">
        <f>PRODUCT(E112,F112)</f>
        <v>0</v>
      </c>
      <c r="J112" s="50">
        <f>PRODUCT(E112,G112)</f>
        <v>0</v>
      </c>
      <c r="K112" s="51">
        <f>PRODUCT(E112,H112)</f>
        <v>3775</v>
      </c>
    </row>
    <row r="113" spans="1:11" x14ac:dyDescent="0.2">
      <c r="A113" s="39" t="s">
        <v>332</v>
      </c>
      <c r="B113" s="23" t="s">
        <v>333</v>
      </c>
      <c r="C113" s="158">
        <v>500</v>
      </c>
      <c r="D113" s="158">
        <v>5</v>
      </c>
      <c r="E113" s="158">
        <f t="shared" ref="E113:E114" si="17">PRODUCT(C113,D113)</f>
        <v>2500</v>
      </c>
      <c r="F113" s="29">
        <v>0.75</v>
      </c>
      <c r="G113" s="159">
        <v>0</v>
      </c>
      <c r="H113" s="159">
        <v>0.25</v>
      </c>
      <c r="I113" s="50">
        <f t="shared" ref="I113:I114" si="18">PRODUCT(E113,F113)</f>
        <v>1875</v>
      </c>
      <c r="J113" s="50">
        <f t="shared" ref="J113:J114" si="19">PRODUCT(E113,G113)</f>
        <v>0</v>
      </c>
      <c r="K113" s="51">
        <f t="shared" ref="K113:K114" si="20">PRODUCT(E113,H113)</f>
        <v>625</v>
      </c>
    </row>
    <row r="114" spans="1:11" ht="25.5" x14ac:dyDescent="0.2">
      <c r="A114" s="36" t="s">
        <v>139</v>
      </c>
      <c r="B114" s="8" t="s">
        <v>338</v>
      </c>
      <c r="C114" s="158">
        <v>730</v>
      </c>
      <c r="D114" s="158">
        <v>5</v>
      </c>
      <c r="E114" s="158">
        <f t="shared" si="17"/>
        <v>3650</v>
      </c>
      <c r="F114" s="29">
        <v>0.8</v>
      </c>
      <c r="G114" s="159">
        <v>0</v>
      </c>
      <c r="H114" s="159">
        <v>0.2</v>
      </c>
      <c r="I114" s="50">
        <f t="shared" si="18"/>
        <v>2920</v>
      </c>
      <c r="J114" s="50">
        <f t="shared" si="19"/>
        <v>0</v>
      </c>
      <c r="K114" s="51">
        <f t="shared" si="20"/>
        <v>730</v>
      </c>
    </row>
    <row r="115" spans="1:11" x14ac:dyDescent="0.2">
      <c r="A115" s="39"/>
      <c r="B115" s="23" t="s">
        <v>337</v>
      </c>
      <c r="C115" s="158">
        <v>300</v>
      </c>
      <c r="D115" s="158">
        <v>5</v>
      </c>
      <c r="E115" s="158">
        <f t="shared" ref="E115:E116" si="21">PRODUCT(C115,D115)</f>
        <v>1500</v>
      </c>
      <c r="F115" s="29">
        <v>0.8</v>
      </c>
      <c r="G115" s="159">
        <v>0</v>
      </c>
      <c r="H115" s="159">
        <v>0.2</v>
      </c>
      <c r="I115" s="50">
        <f t="shared" ref="I115:I116" si="22">PRODUCT(E115,F115)</f>
        <v>1200</v>
      </c>
      <c r="J115" s="50">
        <f t="shared" ref="J115:J116" si="23">PRODUCT(E115,G115)</f>
        <v>0</v>
      </c>
      <c r="K115" s="51">
        <f t="shared" ref="K115:K116" si="24">PRODUCT(E115,H115)</f>
        <v>300</v>
      </c>
    </row>
    <row r="116" spans="1:11" x14ac:dyDescent="0.2">
      <c r="A116" s="39"/>
      <c r="B116" s="23" t="s">
        <v>339</v>
      </c>
      <c r="C116" s="158">
        <v>600</v>
      </c>
      <c r="D116" s="158">
        <v>5</v>
      </c>
      <c r="E116" s="158">
        <f t="shared" si="21"/>
        <v>3000</v>
      </c>
      <c r="F116" s="29">
        <v>0.25</v>
      </c>
      <c r="G116" s="159">
        <v>0</v>
      </c>
      <c r="H116" s="159">
        <v>0.75</v>
      </c>
      <c r="I116" s="50">
        <f t="shared" si="22"/>
        <v>750</v>
      </c>
      <c r="J116" s="50">
        <f t="shared" si="23"/>
        <v>0</v>
      </c>
      <c r="K116" s="51">
        <f t="shared" si="24"/>
        <v>2250</v>
      </c>
    </row>
    <row r="117" spans="1:11" ht="13.5" thickBot="1" x14ac:dyDescent="0.25">
      <c r="A117" s="39" t="s">
        <v>342</v>
      </c>
      <c r="B117" s="23" t="s">
        <v>341</v>
      </c>
      <c r="C117" s="158">
        <v>200</v>
      </c>
      <c r="D117" s="158">
        <v>5</v>
      </c>
      <c r="E117" s="158">
        <f t="shared" ref="E117" si="25">PRODUCT(C117,D117)</f>
        <v>1000</v>
      </c>
      <c r="F117" s="29">
        <v>0.75</v>
      </c>
      <c r="G117" s="159">
        <v>0</v>
      </c>
      <c r="H117" s="159">
        <v>0.25</v>
      </c>
      <c r="I117" s="50">
        <f t="shared" ref="I117" si="26">PRODUCT(E117,F117)</f>
        <v>750</v>
      </c>
      <c r="J117" s="50">
        <f t="shared" ref="J117" si="27">PRODUCT(E117,G117)</f>
        <v>0</v>
      </c>
      <c r="K117" s="51">
        <f t="shared" ref="K117" si="28">PRODUCT(E117,H117)</f>
        <v>250</v>
      </c>
    </row>
    <row r="118" spans="1:11" ht="25.5" x14ac:dyDescent="0.2">
      <c r="A118" s="79"/>
      <c r="B118" s="80" t="s">
        <v>236</v>
      </c>
      <c r="C118" s="81">
        <f>SUM(C45:C117)</f>
        <v>127486</v>
      </c>
      <c r="D118" s="82"/>
      <c r="E118" s="83"/>
      <c r="F118" s="84"/>
      <c r="G118" s="78"/>
      <c r="H118" s="78"/>
      <c r="I118" s="83"/>
      <c r="J118" s="83"/>
      <c r="K118" s="85"/>
    </row>
    <row r="119" spans="1:11" x14ac:dyDescent="0.2">
      <c r="A119" s="55"/>
      <c r="B119" s="48" t="s">
        <v>200</v>
      </c>
      <c r="C119" s="49"/>
      <c r="D119" s="49"/>
      <c r="E119" s="13">
        <f>SUM(E45:E118)</f>
        <v>608370</v>
      </c>
      <c r="I119" s="45"/>
      <c r="J119" s="45"/>
      <c r="K119" s="57"/>
    </row>
    <row r="120" spans="1:11" x14ac:dyDescent="0.2">
      <c r="A120" s="55"/>
      <c r="B120" s="41" t="s">
        <v>192</v>
      </c>
      <c r="C120" s="32"/>
      <c r="D120" s="32"/>
      <c r="E120" s="32"/>
      <c r="F120" s="33"/>
      <c r="G120" s="34"/>
      <c r="H120" s="34"/>
      <c r="I120" s="46">
        <f>SUM(I45:I119)</f>
        <v>450808.25</v>
      </c>
      <c r="J120" s="45"/>
      <c r="K120" s="57"/>
    </row>
    <row r="121" spans="1:11" x14ac:dyDescent="0.2">
      <c r="A121" s="55"/>
      <c r="B121" s="41" t="s">
        <v>190</v>
      </c>
      <c r="C121" s="32"/>
      <c r="D121" s="32"/>
      <c r="E121" s="32"/>
      <c r="F121" s="33"/>
      <c r="G121" s="34"/>
      <c r="H121" s="34"/>
      <c r="I121" s="42"/>
      <c r="J121" s="46">
        <f>SUM(J45:J120)</f>
        <v>28794</v>
      </c>
      <c r="K121" s="57"/>
    </row>
    <row r="122" spans="1:11" ht="13.5" thickBot="1" x14ac:dyDescent="0.25">
      <c r="A122" s="58"/>
      <c r="B122" s="59" t="s">
        <v>191</v>
      </c>
      <c r="C122" s="60"/>
      <c r="D122" s="60"/>
      <c r="E122" s="60"/>
      <c r="F122" s="61"/>
      <c r="G122" s="62"/>
      <c r="H122" s="62"/>
      <c r="I122" s="63"/>
      <c r="J122" s="63"/>
      <c r="K122" s="64">
        <f>SUM(K45:K121)</f>
        <v>128767.75</v>
      </c>
    </row>
    <row r="123" spans="1:11" ht="31.9" customHeight="1" thickBot="1" x14ac:dyDescent="0.25">
      <c r="I123" s="43"/>
      <c r="J123" s="43"/>
      <c r="K123" s="43"/>
    </row>
    <row r="124" spans="1:11" s="14" customFormat="1" ht="14.45" customHeight="1" thickBot="1" x14ac:dyDescent="0.25">
      <c r="A124" s="229" t="s">
        <v>310</v>
      </c>
      <c r="B124" s="230"/>
      <c r="C124" s="127"/>
      <c r="D124" s="127"/>
      <c r="E124" s="127"/>
      <c r="F124" s="228" t="s">
        <v>46</v>
      </c>
      <c r="G124" s="194"/>
      <c r="H124" s="194"/>
      <c r="I124" s="193" t="s">
        <v>305</v>
      </c>
      <c r="J124" s="194"/>
      <c r="K124" s="195"/>
    </row>
    <row r="125" spans="1:11" s="16" customFormat="1" ht="44.45" customHeight="1" thickBot="1" x14ac:dyDescent="0.25">
      <c r="A125" s="120" t="s">
        <v>10</v>
      </c>
      <c r="B125" s="121" t="s">
        <v>308</v>
      </c>
      <c r="C125" s="122" t="s">
        <v>306</v>
      </c>
      <c r="D125" s="122" t="s">
        <v>199</v>
      </c>
      <c r="E125" s="123" t="s">
        <v>307</v>
      </c>
      <c r="F125" s="124" t="s">
        <v>92</v>
      </c>
      <c r="G125" s="125" t="s">
        <v>12</v>
      </c>
      <c r="H125" s="126" t="s">
        <v>45</v>
      </c>
      <c r="I125" s="124" t="s">
        <v>92</v>
      </c>
      <c r="J125" s="125" t="s">
        <v>12</v>
      </c>
      <c r="K125" s="126" t="s">
        <v>45</v>
      </c>
    </row>
    <row r="126" spans="1:11" x14ac:dyDescent="0.2">
      <c r="A126" s="36" t="s">
        <v>26</v>
      </c>
      <c r="B126" s="8" t="s">
        <v>100</v>
      </c>
      <c r="C126" s="9">
        <v>400</v>
      </c>
      <c r="D126" s="9">
        <v>3</v>
      </c>
      <c r="E126" s="9">
        <f>PRODUCT(C126,D126)</f>
        <v>1200</v>
      </c>
      <c r="F126" s="29">
        <v>0</v>
      </c>
      <c r="G126" s="11">
        <v>0</v>
      </c>
      <c r="H126" s="11">
        <v>1</v>
      </c>
      <c r="I126" s="50">
        <f>PRODUCT(E126,F126)</f>
        <v>0</v>
      </c>
      <c r="J126" s="50">
        <f>PRODUCT(E126,G126)</f>
        <v>0</v>
      </c>
      <c r="K126" s="51">
        <f>PRODUCT(E126,H126)</f>
        <v>1200</v>
      </c>
    </row>
    <row r="127" spans="1:11" x14ac:dyDescent="0.2">
      <c r="A127" s="86" t="s">
        <v>147</v>
      </c>
      <c r="B127" s="87" t="s">
        <v>239</v>
      </c>
      <c r="C127" s="88">
        <v>1500</v>
      </c>
      <c r="D127" s="88">
        <v>7</v>
      </c>
      <c r="E127" s="9">
        <f>PRODUCT(C127,D127)</f>
        <v>10500</v>
      </c>
      <c r="F127" s="97">
        <v>0</v>
      </c>
      <c r="G127" s="98">
        <v>0</v>
      </c>
      <c r="H127" s="98">
        <v>1</v>
      </c>
      <c r="I127" s="50">
        <f>PRODUCT(E127,F127)</f>
        <v>0</v>
      </c>
      <c r="J127" s="50">
        <f>PRODUCT(E127,G127)</f>
        <v>0</v>
      </c>
      <c r="K127" s="51">
        <f>PRODUCT(E127,H127)</f>
        <v>10500</v>
      </c>
    </row>
    <row r="128" spans="1:11" ht="13.5" thickBot="1" x14ac:dyDescent="0.25">
      <c r="A128" s="38" t="s">
        <v>147</v>
      </c>
      <c r="B128" s="18" t="s">
        <v>237</v>
      </c>
      <c r="C128" s="19">
        <v>16000</v>
      </c>
      <c r="D128" s="19">
        <v>4</v>
      </c>
      <c r="E128" s="19">
        <f>PRODUCT(C128,D128)</f>
        <v>64000</v>
      </c>
      <c r="F128" s="52">
        <v>1</v>
      </c>
      <c r="G128" s="21">
        <v>0</v>
      </c>
      <c r="H128" s="21">
        <v>0</v>
      </c>
      <c r="I128" s="53">
        <f>PRODUCT(E128,F128)</f>
        <v>64000</v>
      </c>
      <c r="J128" s="53">
        <f>PRODUCT(E128,G128)</f>
        <v>0</v>
      </c>
      <c r="K128" s="54">
        <f>PRODUCT(E128,H128)</f>
        <v>0</v>
      </c>
    </row>
    <row r="129" spans="1:11" ht="11.45" customHeight="1" x14ac:dyDescent="0.2">
      <c r="A129" s="79"/>
      <c r="B129" s="80" t="s">
        <v>238</v>
      </c>
      <c r="C129" s="81">
        <f>SUM(C126:C128)</f>
        <v>17900</v>
      </c>
      <c r="D129" s="82"/>
      <c r="E129" s="83"/>
      <c r="F129" s="84"/>
      <c r="G129" s="78"/>
      <c r="H129" s="78"/>
      <c r="I129" s="83"/>
      <c r="J129" s="83"/>
      <c r="K129" s="85"/>
    </row>
    <row r="130" spans="1:11" x14ac:dyDescent="0.2">
      <c r="A130" s="55"/>
      <c r="B130" s="48" t="s">
        <v>200</v>
      </c>
      <c r="C130" s="49"/>
      <c r="D130" s="49"/>
      <c r="E130" s="13">
        <f>SUM(E126:E129)</f>
        <v>75700</v>
      </c>
      <c r="I130" s="45"/>
      <c r="J130" s="45"/>
      <c r="K130" s="57"/>
    </row>
    <row r="131" spans="1:11" x14ac:dyDescent="0.2">
      <c r="A131" s="55"/>
      <c r="B131" s="41" t="s">
        <v>192</v>
      </c>
      <c r="C131" s="32"/>
      <c r="D131" s="32"/>
      <c r="E131" s="32"/>
      <c r="F131" s="33"/>
      <c r="G131" s="34"/>
      <c r="H131" s="34"/>
      <c r="I131" s="46">
        <f>SUM(I126:I130)</f>
        <v>64000</v>
      </c>
      <c r="J131" s="45"/>
      <c r="K131" s="57"/>
    </row>
    <row r="132" spans="1:11" x14ac:dyDescent="0.2">
      <c r="A132" s="55"/>
      <c r="B132" s="41" t="s">
        <v>190</v>
      </c>
      <c r="C132" s="32"/>
      <c r="D132" s="32"/>
      <c r="E132" s="32"/>
      <c r="F132" s="33"/>
      <c r="G132" s="34"/>
      <c r="H132" s="34"/>
      <c r="I132" s="42"/>
      <c r="J132" s="46">
        <f>SUM(J126:J131)</f>
        <v>0</v>
      </c>
      <c r="K132" s="57"/>
    </row>
    <row r="133" spans="1:11" ht="13.5" thickBot="1" x14ac:dyDescent="0.25">
      <c r="A133" s="58"/>
      <c r="B133" s="59" t="s">
        <v>191</v>
      </c>
      <c r="C133" s="60"/>
      <c r="D133" s="60"/>
      <c r="E133" s="60"/>
      <c r="F133" s="61"/>
      <c r="G133" s="62"/>
      <c r="H133" s="62"/>
      <c r="I133" s="63"/>
      <c r="J133" s="63"/>
      <c r="K133" s="64">
        <f>SUM(K126:K132)</f>
        <v>11700</v>
      </c>
    </row>
    <row r="134" spans="1:11" ht="32.450000000000003" customHeight="1" thickBot="1" x14ac:dyDescent="0.25">
      <c r="I134" s="43"/>
      <c r="J134" s="43"/>
      <c r="K134" s="43"/>
    </row>
    <row r="135" spans="1:11" s="16" customFormat="1" ht="36.6" customHeight="1" thickBot="1" x14ac:dyDescent="0.25">
      <c r="A135" s="235" t="s">
        <v>152</v>
      </c>
      <c r="B135" s="236"/>
      <c r="C135" s="122" t="s">
        <v>162</v>
      </c>
      <c r="D135" s="122" t="s">
        <v>199</v>
      </c>
      <c r="E135" s="123" t="s">
        <v>189</v>
      </c>
      <c r="F135" s="232" t="s">
        <v>295</v>
      </c>
      <c r="G135" s="233"/>
      <c r="H135" s="234"/>
      <c r="I135" s="128" t="s">
        <v>296</v>
      </c>
      <c r="J135" s="126" t="s">
        <v>297</v>
      </c>
      <c r="K135" s="129" t="s">
        <v>298</v>
      </c>
    </row>
    <row r="136" spans="1:11" ht="12" customHeight="1" x14ac:dyDescent="0.2">
      <c r="A136" s="240" t="s">
        <v>291</v>
      </c>
      <c r="B136" s="241"/>
      <c r="C136" s="2">
        <f>SUM(C16)</f>
        <v>11038</v>
      </c>
      <c r="D136" s="2">
        <v>10</v>
      </c>
      <c r="E136" s="2">
        <f>SUM(E17)</f>
        <v>110380</v>
      </c>
      <c r="F136" s="237"/>
      <c r="G136" s="237"/>
      <c r="H136" s="237"/>
      <c r="I136" s="109">
        <f>SUM(I18)</f>
        <v>0</v>
      </c>
      <c r="J136" s="109">
        <f>SUM(J19)</f>
        <v>89556.5</v>
      </c>
      <c r="K136" s="115">
        <f>SUM(K20)</f>
        <v>20823.5</v>
      </c>
    </row>
    <row r="137" spans="1:11" ht="12" customHeight="1" x14ac:dyDescent="0.2">
      <c r="A137" s="219" t="s">
        <v>292</v>
      </c>
      <c r="B137" s="220"/>
      <c r="C137" s="9">
        <f>SUM(C37)</f>
        <v>34966</v>
      </c>
      <c r="D137" s="9">
        <v>7</v>
      </c>
      <c r="E137" s="9">
        <f>SUM(E38)</f>
        <v>244762</v>
      </c>
      <c r="F137" s="196"/>
      <c r="G137" s="196"/>
      <c r="H137" s="196"/>
      <c r="I137" s="108">
        <f>SUM(I39)</f>
        <v>13318.199999999999</v>
      </c>
      <c r="J137" s="108">
        <f>SUM(J40)</f>
        <v>36134</v>
      </c>
      <c r="K137" s="110">
        <f>SUM(K41)</f>
        <v>195309.8</v>
      </c>
    </row>
    <row r="138" spans="1:11" ht="12" customHeight="1" x14ac:dyDescent="0.2">
      <c r="A138" s="219" t="s">
        <v>293</v>
      </c>
      <c r="B138" s="220"/>
      <c r="C138" s="9">
        <f>SUM(C118)</f>
        <v>127486</v>
      </c>
      <c r="D138" s="9">
        <v>5</v>
      </c>
      <c r="E138" s="9">
        <f>SUM(E119)</f>
        <v>608370</v>
      </c>
      <c r="F138" s="196"/>
      <c r="G138" s="196"/>
      <c r="H138" s="196"/>
      <c r="I138" s="108">
        <f>SUM(I120)</f>
        <v>450808.25</v>
      </c>
      <c r="J138" s="108">
        <f>SUM(J121)</f>
        <v>28794</v>
      </c>
      <c r="K138" s="110">
        <f>SUM(K122)</f>
        <v>128767.75</v>
      </c>
    </row>
    <row r="139" spans="1:11" ht="12" customHeight="1" thickBot="1" x14ac:dyDescent="0.25">
      <c r="A139" s="221" t="s">
        <v>294</v>
      </c>
      <c r="B139" s="222"/>
      <c r="C139" s="19">
        <f>SUM(C129)</f>
        <v>17900</v>
      </c>
      <c r="D139" s="19">
        <v>3</v>
      </c>
      <c r="E139" s="19">
        <f>SUM(E130)</f>
        <v>75700</v>
      </c>
      <c r="F139" s="197"/>
      <c r="G139" s="197"/>
      <c r="H139" s="197"/>
      <c r="I139" s="111">
        <f>SUM(I131)</f>
        <v>64000</v>
      </c>
      <c r="J139" s="111">
        <f>SUM(J132)</f>
        <v>0</v>
      </c>
      <c r="K139" s="112">
        <f>SUM(K133)</f>
        <v>11700</v>
      </c>
    </row>
    <row r="140" spans="1:11" ht="12" customHeight="1" x14ac:dyDescent="0.2">
      <c r="A140" s="240" t="s">
        <v>299</v>
      </c>
      <c r="B140" s="241"/>
      <c r="C140" s="17">
        <f>SUM(C16,C37,C118,C129)</f>
        <v>191390</v>
      </c>
      <c r="E140" s="47"/>
      <c r="G140" s="104"/>
      <c r="H140" s="105"/>
      <c r="I140" s="107"/>
      <c r="J140" s="107"/>
      <c r="K140" s="106"/>
    </row>
    <row r="141" spans="1:11" ht="12" customHeight="1" x14ac:dyDescent="0.2">
      <c r="A141" s="219" t="s">
        <v>300</v>
      </c>
      <c r="B141" s="220"/>
      <c r="C141" s="32"/>
      <c r="D141" s="32"/>
      <c r="E141" s="17">
        <f>SUM(E17,E38,E119,E130)</f>
        <v>1039212</v>
      </c>
      <c r="I141" s="45"/>
      <c r="J141" s="45"/>
      <c r="K141" s="57"/>
    </row>
    <row r="142" spans="1:11" ht="12" customHeight="1" x14ac:dyDescent="0.2">
      <c r="A142" s="219" t="s">
        <v>301</v>
      </c>
      <c r="B142" s="220"/>
      <c r="C142" s="32"/>
      <c r="D142" s="32"/>
      <c r="E142" s="32"/>
      <c r="F142" s="33"/>
      <c r="G142" s="34"/>
      <c r="H142" s="34"/>
      <c r="I142" s="113">
        <f>SUM(I18,I39,I120,I131)</f>
        <v>528126.44999999995</v>
      </c>
      <c r="J142" s="75"/>
      <c r="K142" s="102"/>
    </row>
    <row r="143" spans="1:11" ht="12" customHeight="1" x14ac:dyDescent="0.2">
      <c r="A143" s="219" t="s">
        <v>302</v>
      </c>
      <c r="B143" s="220"/>
      <c r="C143" s="32"/>
      <c r="D143" s="32"/>
      <c r="E143" s="32"/>
      <c r="F143" s="33"/>
      <c r="G143" s="34"/>
      <c r="H143" s="34"/>
      <c r="I143" s="76"/>
      <c r="J143" s="113">
        <f>SUM(J19,J40,J121,J132)</f>
        <v>154484.5</v>
      </c>
      <c r="K143" s="102"/>
    </row>
    <row r="144" spans="1:11" ht="12" customHeight="1" thickBot="1" x14ac:dyDescent="0.25">
      <c r="A144" s="221" t="s">
        <v>303</v>
      </c>
      <c r="B144" s="222"/>
      <c r="C144" s="60"/>
      <c r="D144" s="60"/>
      <c r="E144" s="60"/>
      <c r="F144" s="61"/>
      <c r="G144" s="62"/>
      <c r="H144" s="62"/>
      <c r="I144" s="103"/>
      <c r="J144" s="103"/>
      <c r="K144" s="114">
        <f>SUM(K20,K41,K122,K133)</f>
        <v>356601.05</v>
      </c>
    </row>
    <row r="145" spans="1:11" ht="42.6" customHeight="1" thickBot="1" x14ac:dyDescent="0.25">
      <c r="I145" s="43"/>
      <c r="J145" s="43"/>
      <c r="K145" s="43"/>
    </row>
    <row r="146" spans="1:11" ht="22.9" customHeight="1" thickBot="1" x14ac:dyDescent="0.25">
      <c r="A146" s="131" t="s">
        <v>242</v>
      </c>
      <c r="B146" s="198" t="s">
        <v>243</v>
      </c>
      <c r="C146" s="198"/>
      <c r="D146" s="198"/>
      <c r="E146" s="198"/>
      <c r="F146" s="198"/>
      <c r="G146" s="198"/>
      <c r="H146" s="198"/>
      <c r="I146" s="198"/>
      <c r="J146" s="198"/>
      <c r="K146" s="199"/>
    </row>
    <row r="147" spans="1:11" s="71" customFormat="1" ht="12.6" customHeight="1" thickBot="1" x14ac:dyDescent="0.25">
      <c r="A147" s="131"/>
      <c r="B147" s="136" t="s">
        <v>246</v>
      </c>
      <c r="C147" s="200" t="s">
        <v>168</v>
      </c>
      <c r="D147" s="201"/>
      <c r="E147" s="202"/>
      <c r="F147" s="238" t="s">
        <v>311</v>
      </c>
      <c r="G147" s="201"/>
      <c r="H147" s="201"/>
      <c r="I147" s="239"/>
      <c r="J147" s="201" t="s">
        <v>248</v>
      </c>
      <c r="K147" s="202"/>
    </row>
    <row r="148" spans="1:11" ht="11.45" customHeight="1" x14ac:dyDescent="0.2">
      <c r="A148" s="37"/>
      <c r="B148" s="1" t="s">
        <v>71</v>
      </c>
      <c r="C148" s="203">
        <v>179</v>
      </c>
      <c r="D148" s="203"/>
      <c r="E148" s="203"/>
      <c r="F148" s="203">
        <v>3</v>
      </c>
      <c r="G148" s="203"/>
      <c r="H148" s="203"/>
      <c r="I148" s="203"/>
      <c r="J148" s="203">
        <f>PRODUCT(C148,F148)</f>
        <v>537</v>
      </c>
      <c r="K148" s="223">
        <f>PRODUCT(C148,F148)</f>
        <v>537</v>
      </c>
    </row>
    <row r="149" spans="1:11" ht="11.45" customHeight="1" x14ac:dyDescent="0.2">
      <c r="A149" s="36"/>
      <c r="B149" s="8" t="s">
        <v>82</v>
      </c>
      <c r="C149" s="171">
        <v>25</v>
      </c>
      <c r="D149" s="171"/>
      <c r="E149" s="171"/>
      <c r="F149" s="171">
        <v>3</v>
      </c>
      <c r="G149" s="171"/>
      <c r="H149" s="171">
        <v>3</v>
      </c>
      <c r="I149" s="171"/>
      <c r="J149" s="171">
        <f t="shared" ref="J149:J161" si="29">PRODUCT(C149,F149)</f>
        <v>75</v>
      </c>
      <c r="K149" s="186">
        <f t="shared" ref="K149:K161" si="30">PRODUCT(C149,F149)</f>
        <v>75</v>
      </c>
    </row>
    <row r="150" spans="1:11" ht="11.45" customHeight="1" x14ac:dyDescent="0.2">
      <c r="A150" s="36"/>
      <c r="B150" s="8" t="s">
        <v>78</v>
      </c>
      <c r="C150" s="171">
        <v>20</v>
      </c>
      <c r="D150" s="171"/>
      <c r="E150" s="171"/>
      <c r="F150" s="171">
        <v>3</v>
      </c>
      <c r="G150" s="171"/>
      <c r="H150" s="171">
        <v>3</v>
      </c>
      <c r="I150" s="171"/>
      <c r="J150" s="171">
        <f t="shared" si="29"/>
        <v>60</v>
      </c>
      <c r="K150" s="186">
        <f t="shared" si="30"/>
        <v>60</v>
      </c>
    </row>
    <row r="151" spans="1:11" ht="11.45" customHeight="1" x14ac:dyDescent="0.2">
      <c r="A151" s="36"/>
      <c r="B151" s="8" t="s">
        <v>77</v>
      </c>
      <c r="C151" s="171">
        <v>20</v>
      </c>
      <c r="D151" s="171"/>
      <c r="E151" s="171"/>
      <c r="F151" s="171">
        <v>3</v>
      </c>
      <c r="G151" s="171"/>
      <c r="H151" s="171">
        <v>3</v>
      </c>
      <c r="I151" s="171"/>
      <c r="J151" s="171">
        <f t="shared" si="29"/>
        <v>60</v>
      </c>
      <c r="K151" s="186">
        <f t="shared" si="30"/>
        <v>60</v>
      </c>
    </row>
    <row r="152" spans="1:11" ht="11.45" customHeight="1" x14ac:dyDescent="0.2">
      <c r="A152" s="36"/>
      <c r="B152" s="8" t="s">
        <v>79</v>
      </c>
      <c r="C152" s="171">
        <v>12</v>
      </c>
      <c r="D152" s="171"/>
      <c r="E152" s="171"/>
      <c r="F152" s="171">
        <v>3</v>
      </c>
      <c r="G152" s="171"/>
      <c r="H152" s="171">
        <v>3</v>
      </c>
      <c r="I152" s="171"/>
      <c r="J152" s="171">
        <f t="shared" si="29"/>
        <v>36</v>
      </c>
      <c r="K152" s="186">
        <f t="shared" si="30"/>
        <v>36</v>
      </c>
    </row>
    <row r="153" spans="1:11" ht="11.45" customHeight="1" x14ac:dyDescent="0.2">
      <c r="A153" s="36"/>
      <c r="B153" s="8" t="s">
        <v>80</v>
      </c>
      <c r="C153" s="171">
        <v>12</v>
      </c>
      <c r="D153" s="171"/>
      <c r="E153" s="171"/>
      <c r="F153" s="171">
        <v>3</v>
      </c>
      <c r="G153" s="171"/>
      <c r="H153" s="171">
        <v>3</v>
      </c>
      <c r="I153" s="171"/>
      <c r="J153" s="171">
        <f t="shared" si="29"/>
        <v>36</v>
      </c>
      <c r="K153" s="186">
        <f t="shared" si="30"/>
        <v>36</v>
      </c>
    </row>
    <row r="154" spans="1:11" ht="11.45" customHeight="1" x14ac:dyDescent="0.2">
      <c r="A154" s="36"/>
      <c r="B154" s="8" t="s">
        <v>81</v>
      </c>
      <c r="C154" s="171">
        <v>50</v>
      </c>
      <c r="D154" s="171"/>
      <c r="E154" s="171"/>
      <c r="F154" s="171">
        <v>3</v>
      </c>
      <c r="G154" s="171"/>
      <c r="H154" s="171">
        <v>3</v>
      </c>
      <c r="I154" s="171"/>
      <c r="J154" s="171">
        <f t="shared" si="29"/>
        <v>150</v>
      </c>
      <c r="K154" s="186">
        <f t="shared" si="30"/>
        <v>150</v>
      </c>
    </row>
    <row r="155" spans="1:11" ht="11.45" customHeight="1" x14ac:dyDescent="0.2">
      <c r="A155" s="36"/>
      <c r="B155" s="8" t="s">
        <v>68</v>
      </c>
      <c r="C155" s="171">
        <v>15</v>
      </c>
      <c r="D155" s="171"/>
      <c r="E155" s="171"/>
      <c r="F155" s="171">
        <v>3</v>
      </c>
      <c r="G155" s="171"/>
      <c r="H155" s="171">
        <v>3</v>
      </c>
      <c r="I155" s="171"/>
      <c r="J155" s="171">
        <f t="shared" si="29"/>
        <v>45</v>
      </c>
      <c r="K155" s="186">
        <f t="shared" si="30"/>
        <v>45</v>
      </c>
    </row>
    <row r="156" spans="1:11" ht="11.45" customHeight="1" x14ac:dyDescent="0.2">
      <c r="A156" s="36"/>
      <c r="B156" s="8" t="s">
        <v>83</v>
      </c>
      <c r="C156" s="171">
        <v>35</v>
      </c>
      <c r="D156" s="171"/>
      <c r="E156" s="171"/>
      <c r="F156" s="171">
        <v>3</v>
      </c>
      <c r="G156" s="171"/>
      <c r="H156" s="171">
        <v>3</v>
      </c>
      <c r="I156" s="171"/>
      <c r="J156" s="171">
        <f t="shared" si="29"/>
        <v>105</v>
      </c>
      <c r="K156" s="186">
        <f t="shared" si="30"/>
        <v>105</v>
      </c>
    </row>
    <row r="157" spans="1:11" ht="11.45" customHeight="1" x14ac:dyDescent="0.2">
      <c r="A157" s="36"/>
      <c r="B157" s="8" t="s">
        <v>84</v>
      </c>
      <c r="C157" s="171">
        <v>14</v>
      </c>
      <c r="D157" s="171"/>
      <c r="E157" s="171"/>
      <c r="F157" s="171">
        <v>3</v>
      </c>
      <c r="G157" s="171"/>
      <c r="H157" s="171">
        <v>3</v>
      </c>
      <c r="I157" s="171"/>
      <c r="J157" s="171">
        <f t="shared" si="29"/>
        <v>42</v>
      </c>
      <c r="K157" s="186">
        <f t="shared" si="30"/>
        <v>42</v>
      </c>
    </row>
    <row r="158" spans="1:11" ht="11.45" customHeight="1" x14ac:dyDescent="0.2">
      <c r="A158" s="36"/>
      <c r="B158" s="8" t="s">
        <v>87</v>
      </c>
      <c r="C158" s="171">
        <v>116</v>
      </c>
      <c r="D158" s="171"/>
      <c r="E158" s="171"/>
      <c r="F158" s="171">
        <v>3</v>
      </c>
      <c r="G158" s="171"/>
      <c r="H158" s="171">
        <v>3</v>
      </c>
      <c r="I158" s="171"/>
      <c r="J158" s="171">
        <f t="shared" si="29"/>
        <v>348</v>
      </c>
      <c r="K158" s="186">
        <f t="shared" si="30"/>
        <v>348</v>
      </c>
    </row>
    <row r="159" spans="1:11" ht="11.45" customHeight="1" x14ac:dyDescent="0.2">
      <c r="A159" s="36"/>
      <c r="B159" s="8" t="s">
        <v>88</v>
      </c>
      <c r="C159" s="171">
        <v>250</v>
      </c>
      <c r="D159" s="171"/>
      <c r="E159" s="171"/>
      <c r="F159" s="171">
        <v>3</v>
      </c>
      <c r="G159" s="171"/>
      <c r="H159" s="171">
        <v>3</v>
      </c>
      <c r="I159" s="171"/>
      <c r="J159" s="171">
        <f>PRODUCT(C159,F159)</f>
        <v>750</v>
      </c>
      <c r="K159" s="186">
        <f>PRODUCT(C159,F159)</f>
        <v>750</v>
      </c>
    </row>
    <row r="160" spans="1:11" ht="11.45" customHeight="1" thickBot="1" x14ac:dyDescent="0.25">
      <c r="A160" s="38"/>
      <c r="B160" s="18" t="s">
        <v>326</v>
      </c>
      <c r="C160" s="180">
        <v>36</v>
      </c>
      <c r="D160" s="180"/>
      <c r="E160" s="180"/>
      <c r="F160" s="180">
        <v>3</v>
      </c>
      <c r="G160" s="180"/>
      <c r="H160" s="180">
        <v>3</v>
      </c>
      <c r="I160" s="180"/>
      <c r="J160" s="180">
        <f t="shared" si="29"/>
        <v>108</v>
      </c>
      <c r="K160" s="181">
        <f t="shared" si="30"/>
        <v>108</v>
      </c>
    </row>
    <row r="161" spans="1:11" s="71" customFormat="1" ht="17.45" customHeight="1" thickBot="1" x14ac:dyDescent="0.25">
      <c r="A161" s="134"/>
      <c r="B161" s="135" t="s">
        <v>169</v>
      </c>
      <c r="C161" s="179">
        <f>SUM(C148:C160)</f>
        <v>784</v>
      </c>
      <c r="D161" s="179"/>
      <c r="E161" s="179"/>
      <c r="F161" s="179">
        <v>3</v>
      </c>
      <c r="G161" s="179"/>
      <c r="H161" s="179"/>
      <c r="I161" s="179"/>
      <c r="J161" s="224">
        <f t="shared" si="29"/>
        <v>2352</v>
      </c>
      <c r="K161" s="225">
        <f t="shared" si="30"/>
        <v>2352</v>
      </c>
    </row>
    <row r="162" spans="1:11" ht="34.9" customHeight="1" thickBot="1" x14ac:dyDescent="0.25"/>
    <row r="163" spans="1:11" ht="28.15" customHeight="1" thickBot="1" x14ac:dyDescent="0.25">
      <c r="A163" s="131" t="s">
        <v>241</v>
      </c>
      <c r="B163" s="198" t="s">
        <v>277</v>
      </c>
      <c r="C163" s="198"/>
      <c r="D163" s="198"/>
      <c r="E163" s="198"/>
      <c r="F163" s="198"/>
      <c r="G163" s="198"/>
      <c r="H163" s="198"/>
      <c r="I163" s="198"/>
      <c r="J163" s="198"/>
      <c r="K163" s="199"/>
    </row>
    <row r="164" spans="1:11" s="71" customFormat="1" ht="12.6" customHeight="1" thickBot="1" x14ac:dyDescent="0.25">
      <c r="A164" s="131"/>
      <c r="B164" s="136" t="s">
        <v>250</v>
      </c>
      <c r="C164" s="200" t="s">
        <v>162</v>
      </c>
      <c r="D164" s="201"/>
      <c r="E164" s="202"/>
      <c r="F164" s="238" t="s">
        <v>311</v>
      </c>
      <c r="G164" s="201"/>
      <c r="H164" s="201"/>
      <c r="I164" s="239"/>
      <c r="J164" s="201" t="s">
        <v>248</v>
      </c>
      <c r="K164" s="202"/>
    </row>
    <row r="165" spans="1:11" ht="11.45" customHeight="1" x14ac:dyDescent="0.2">
      <c r="A165" s="90" t="s">
        <v>17</v>
      </c>
      <c r="B165" s="91" t="s">
        <v>328</v>
      </c>
      <c r="C165" s="226">
        <v>180</v>
      </c>
      <c r="D165" s="226">
        <v>7</v>
      </c>
      <c r="E165" s="226">
        <f t="shared" ref="E165:E173" si="31">PRODUCT(C165,D165)</f>
        <v>1260</v>
      </c>
      <c r="F165" s="226">
        <v>10</v>
      </c>
      <c r="G165" s="226"/>
      <c r="H165" s="226"/>
      <c r="I165" s="226"/>
      <c r="J165" s="226">
        <f t="shared" ref="J165:J173" si="32">PRODUCT(C165,F165)</f>
        <v>1800</v>
      </c>
      <c r="K165" s="227">
        <f t="shared" ref="K165:K173" si="33">PRODUCT(C165,F165)</f>
        <v>1800</v>
      </c>
    </row>
    <row r="166" spans="1:11" ht="11.45" customHeight="1" x14ac:dyDescent="0.2">
      <c r="A166" s="36"/>
      <c r="B166" s="8" t="s">
        <v>327</v>
      </c>
      <c r="C166" s="171">
        <v>600</v>
      </c>
      <c r="D166" s="171"/>
      <c r="E166" s="171"/>
      <c r="F166" s="171">
        <v>10</v>
      </c>
      <c r="G166" s="171"/>
      <c r="H166" s="171"/>
      <c r="I166" s="171"/>
      <c r="J166" s="171">
        <f>PRODUCT(C166,F166)</f>
        <v>6000</v>
      </c>
      <c r="K166" s="186">
        <f>PRODUCT(C166,F166)</f>
        <v>6000</v>
      </c>
    </row>
    <row r="167" spans="1:11" ht="11.45" customHeight="1" x14ac:dyDescent="0.2">
      <c r="A167" s="36"/>
      <c r="B167" s="8" t="s">
        <v>240</v>
      </c>
      <c r="C167" s="171">
        <v>600</v>
      </c>
      <c r="D167" s="171">
        <v>10</v>
      </c>
      <c r="E167" s="171">
        <f>PRODUCT(C167,D167)</f>
        <v>6000</v>
      </c>
      <c r="F167" s="171">
        <v>10</v>
      </c>
      <c r="G167" s="171"/>
      <c r="H167" s="171"/>
      <c r="I167" s="171"/>
      <c r="J167" s="171">
        <f>PRODUCT(C167,F167)</f>
        <v>6000</v>
      </c>
      <c r="K167" s="186">
        <f>PRODUCT(C167,F167)</f>
        <v>6000</v>
      </c>
    </row>
    <row r="168" spans="1:11" ht="11.45" customHeight="1" x14ac:dyDescent="0.2">
      <c r="A168" s="36"/>
      <c r="B168" s="8" t="s">
        <v>340</v>
      </c>
      <c r="C168" s="171">
        <v>100</v>
      </c>
      <c r="D168" s="171">
        <v>100</v>
      </c>
      <c r="E168" s="171"/>
      <c r="F168" s="171">
        <v>10</v>
      </c>
      <c r="G168" s="171"/>
      <c r="H168" s="171">
        <v>10</v>
      </c>
      <c r="I168" s="171"/>
      <c r="J168" s="171">
        <f>PRODUCT(C168,F168)</f>
        <v>1000</v>
      </c>
      <c r="K168" s="186">
        <f>PRODUCT(C168,F168)</f>
        <v>1000</v>
      </c>
    </row>
    <row r="169" spans="1:11" ht="11.45" customHeight="1" x14ac:dyDescent="0.2">
      <c r="A169" s="36" t="s">
        <v>65</v>
      </c>
      <c r="B169" s="8" t="s">
        <v>74</v>
      </c>
      <c r="C169" s="171">
        <v>100</v>
      </c>
      <c r="D169" s="171">
        <v>6</v>
      </c>
      <c r="E169" s="171">
        <f t="shared" si="31"/>
        <v>600</v>
      </c>
      <c r="F169" s="171">
        <v>4</v>
      </c>
      <c r="G169" s="171"/>
      <c r="H169" s="171"/>
      <c r="I169" s="171"/>
      <c r="J169" s="171">
        <f t="shared" si="32"/>
        <v>400</v>
      </c>
      <c r="K169" s="186">
        <f t="shared" si="33"/>
        <v>400</v>
      </c>
    </row>
    <row r="170" spans="1:11" ht="11.45" customHeight="1" x14ac:dyDescent="0.2">
      <c r="A170" s="36" t="s">
        <v>63</v>
      </c>
      <c r="B170" s="8" t="s">
        <v>8</v>
      </c>
      <c r="C170" s="171">
        <v>100</v>
      </c>
      <c r="D170" s="171">
        <v>4</v>
      </c>
      <c r="E170" s="171">
        <f t="shared" si="31"/>
        <v>400</v>
      </c>
      <c r="F170" s="171">
        <v>4</v>
      </c>
      <c r="G170" s="171"/>
      <c r="H170" s="171"/>
      <c r="I170" s="171"/>
      <c r="J170" s="171">
        <f t="shared" si="32"/>
        <v>400</v>
      </c>
      <c r="K170" s="186">
        <f t="shared" si="33"/>
        <v>400</v>
      </c>
    </row>
    <row r="171" spans="1:11" ht="11.45" customHeight="1" x14ac:dyDescent="0.2">
      <c r="A171" s="36" t="s">
        <v>64</v>
      </c>
      <c r="B171" s="8" t="s">
        <v>9</v>
      </c>
      <c r="C171" s="171">
        <v>100</v>
      </c>
      <c r="D171" s="171">
        <v>4</v>
      </c>
      <c r="E171" s="171">
        <f t="shared" si="31"/>
        <v>400</v>
      </c>
      <c r="F171" s="171">
        <v>4</v>
      </c>
      <c r="G171" s="171"/>
      <c r="H171" s="171"/>
      <c r="I171" s="171"/>
      <c r="J171" s="171">
        <f t="shared" si="32"/>
        <v>400</v>
      </c>
      <c r="K171" s="186">
        <f t="shared" si="33"/>
        <v>400</v>
      </c>
    </row>
    <row r="172" spans="1:11" ht="11.45" customHeight="1" x14ac:dyDescent="0.2">
      <c r="A172" s="36"/>
      <c r="B172" s="8" t="s">
        <v>141</v>
      </c>
      <c r="C172" s="171">
        <v>400</v>
      </c>
      <c r="D172" s="171">
        <v>4</v>
      </c>
      <c r="E172" s="171">
        <f t="shared" si="31"/>
        <v>1600</v>
      </c>
      <c r="F172" s="171">
        <v>4</v>
      </c>
      <c r="G172" s="171"/>
      <c r="H172" s="171"/>
      <c r="I172" s="171"/>
      <c r="J172" s="171">
        <f t="shared" si="32"/>
        <v>1600</v>
      </c>
      <c r="K172" s="186">
        <f t="shared" si="33"/>
        <v>1600</v>
      </c>
    </row>
    <row r="173" spans="1:11" ht="11.45" customHeight="1" thickBot="1" x14ac:dyDescent="0.25">
      <c r="A173" s="36"/>
      <c r="B173" s="8" t="s">
        <v>89</v>
      </c>
      <c r="C173" s="171">
        <v>50</v>
      </c>
      <c r="D173" s="171">
        <v>5</v>
      </c>
      <c r="E173" s="171">
        <f t="shared" si="31"/>
        <v>250</v>
      </c>
      <c r="F173" s="171">
        <v>4</v>
      </c>
      <c r="G173" s="171"/>
      <c r="H173" s="171"/>
      <c r="I173" s="171"/>
      <c r="J173" s="171">
        <f t="shared" si="32"/>
        <v>200</v>
      </c>
      <c r="K173" s="186">
        <f t="shared" si="33"/>
        <v>200</v>
      </c>
    </row>
    <row r="174" spans="1:11" s="71" customFormat="1" ht="16.899999999999999" customHeight="1" thickBot="1" x14ac:dyDescent="0.25">
      <c r="A174" s="137"/>
      <c r="B174" s="138" t="s">
        <v>153</v>
      </c>
      <c r="C174" s="242">
        <f>SUM(C165:C173)</f>
        <v>2230</v>
      </c>
      <c r="D174" s="242"/>
      <c r="E174" s="242">
        <f>SUM(E165:E173)</f>
        <v>10510</v>
      </c>
      <c r="F174" s="242" t="s">
        <v>312</v>
      </c>
      <c r="G174" s="242"/>
      <c r="H174" s="242"/>
      <c r="I174" s="242"/>
      <c r="J174" s="243">
        <f>SUM(J165:J173)</f>
        <v>17800</v>
      </c>
      <c r="K174" s="244"/>
    </row>
    <row r="175" spans="1:11" ht="19.149999999999999" customHeight="1" thickBot="1" x14ac:dyDescent="0.25"/>
    <row r="176" spans="1:11" ht="16.899999999999999" customHeight="1" thickBot="1" x14ac:dyDescent="0.25">
      <c r="A176" s="131" t="s">
        <v>244</v>
      </c>
      <c r="B176" s="198" t="s">
        <v>245</v>
      </c>
      <c r="C176" s="198"/>
      <c r="D176" s="198"/>
      <c r="E176" s="198"/>
      <c r="F176" s="198"/>
      <c r="G176" s="198"/>
      <c r="H176" s="198"/>
      <c r="I176" s="198"/>
      <c r="J176" s="198"/>
      <c r="K176" s="199"/>
    </row>
    <row r="177" spans="1:11" s="71" customFormat="1" ht="12.6" customHeight="1" thickBot="1" x14ac:dyDescent="0.25">
      <c r="A177" s="139"/>
      <c r="B177" s="140" t="s">
        <v>250</v>
      </c>
      <c r="C177" s="245" t="s">
        <v>251</v>
      </c>
      <c r="D177" s="245" t="s">
        <v>249</v>
      </c>
      <c r="E177" s="245" t="s">
        <v>252</v>
      </c>
      <c r="F177" s="245" t="s">
        <v>311</v>
      </c>
      <c r="G177" s="245"/>
      <c r="H177" s="245"/>
      <c r="I177" s="245"/>
      <c r="J177" s="245" t="s">
        <v>248</v>
      </c>
      <c r="K177" s="246"/>
    </row>
    <row r="178" spans="1:11" ht="12.6" customHeight="1" x14ac:dyDescent="0.2">
      <c r="A178" s="37"/>
      <c r="B178" s="1" t="s">
        <v>145</v>
      </c>
      <c r="C178" s="203">
        <v>600</v>
      </c>
      <c r="D178" s="203">
        <v>1</v>
      </c>
      <c r="E178" s="203">
        <f>PRODUCT(C178,D178)</f>
        <v>600</v>
      </c>
      <c r="F178" s="203">
        <v>1</v>
      </c>
      <c r="G178" s="203"/>
      <c r="H178" s="203"/>
      <c r="I178" s="203"/>
      <c r="J178" s="171">
        <f>PRODUCT(C178,F178)</f>
        <v>600</v>
      </c>
      <c r="K178" s="186">
        <f>PRODUCT(C178,F178)</f>
        <v>600</v>
      </c>
    </row>
    <row r="179" spans="1:11" ht="12.6" customHeight="1" x14ac:dyDescent="0.2">
      <c r="A179" s="36" t="s">
        <v>56</v>
      </c>
      <c r="B179" s="8" t="s">
        <v>313</v>
      </c>
      <c r="C179" s="171">
        <v>1000</v>
      </c>
      <c r="D179" s="171">
        <v>1</v>
      </c>
      <c r="E179" s="171">
        <f>PRODUCT(C179,D179)</f>
        <v>1000</v>
      </c>
      <c r="F179" s="171">
        <v>1</v>
      </c>
      <c r="G179" s="171"/>
      <c r="H179" s="171"/>
      <c r="I179" s="171"/>
      <c r="J179" s="171">
        <f>PRODUCT(C179,F179)</f>
        <v>1000</v>
      </c>
      <c r="K179" s="186">
        <f>PRODUCT(C179,F179)</f>
        <v>1000</v>
      </c>
    </row>
    <row r="180" spans="1:11" ht="12.6" customHeight="1" thickBot="1" x14ac:dyDescent="0.25">
      <c r="A180" s="86" t="s">
        <v>101</v>
      </c>
      <c r="B180" s="87" t="s">
        <v>146</v>
      </c>
      <c r="C180" s="182">
        <v>600</v>
      </c>
      <c r="D180" s="182">
        <v>1</v>
      </c>
      <c r="E180" s="182">
        <f>PRODUCT(C180,D180)</f>
        <v>600</v>
      </c>
      <c r="F180" s="182">
        <v>1</v>
      </c>
      <c r="G180" s="182"/>
      <c r="H180" s="182"/>
      <c r="I180" s="182"/>
      <c r="J180" s="182">
        <f>PRODUCT(C180,F180)</f>
        <v>600</v>
      </c>
      <c r="K180" s="183">
        <f>PRODUCT(C180,F180)</f>
        <v>600</v>
      </c>
    </row>
    <row r="181" spans="1:11" s="71" customFormat="1" ht="16.899999999999999" customHeight="1" thickBot="1" x14ac:dyDescent="0.25">
      <c r="A181" s="137"/>
      <c r="B181" s="138" t="s">
        <v>153</v>
      </c>
      <c r="C181" s="242">
        <f>SUM(C178:C180)</f>
        <v>2200</v>
      </c>
      <c r="D181" s="242"/>
      <c r="E181" s="242">
        <f>SUM(E178:E180)</f>
        <v>2200</v>
      </c>
      <c r="F181" s="242">
        <v>1</v>
      </c>
      <c r="G181" s="242"/>
      <c r="H181" s="242"/>
      <c r="I181" s="242"/>
      <c r="J181" s="247">
        <f>PRODUCT(C181,F181)</f>
        <v>2200</v>
      </c>
      <c r="K181" s="248">
        <f>PRODUCT(C181,F181)</f>
        <v>2200</v>
      </c>
    </row>
    <row r="182" spans="1:11" ht="19.149999999999999" customHeight="1" thickBot="1" x14ac:dyDescent="0.25"/>
    <row r="183" spans="1:11" ht="15" customHeight="1" thickBot="1" x14ac:dyDescent="0.25">
      <c r="A183" s="130" t="s">
        <v>258</v>
      </c>
      <c r="B183" s="253" t="s">
        <v>257</v>
      </c>
      <c r="C183" s="253"/>
      <c r="D183" s="253"/>
      <c r="E183" s="253"/>
      <c r="F183" s="253"/>
      <c r="G183" s="253"/>
      <c r="H183" s="253"/>
      <c r="I183" s="253"/>
      <c r="J183" s="253"/>
      <c r="K183" s="254"/>
    </row>
    <row r="184" spans="1:11" ht="12.6" customHeight="1" thickBot="1" x14ac:dyDescent="0.25">
      <c r="A184" s="143"/>
      <c r="B184" s="144" t="s">
        <v>253</v>
      </c>
      <c r="C184" s="251" t="s">
        <v>254</v>
      </c>
      <c r="D184" s="251" t="s">
        <v>249</v>
      </c>
      <c r="E184" s="251" t="s">
        <v>252</v>
      </c>
      <c r="F184" s="251" t="s">
        <v>311</v>
      </c>
      <c r="G184" s="251"/>
      <c r="H184" s="251"/>
      <c r="I184" s="251"/>
      <c r="J184" s="251" t="s">
        <v>248</v>
      </c>
      <c r="K184" s="255"/>
    </row>
    <row r="185" spans="1:11" ht="26.45" customHeight="1" x14ac:dyDescent="0.2">
      <c r="A185" s="141" t="s">
        <v>280</v>
      </c>
      <c r="B185" s="142" t="s">
        <v>255</v>
      </c>
      <c r="C185" s="256">
        <v>748</v>
      </c>
      <c r="D185" s="256">
        <v>5</v>
      </c>
      <c r="E185" s="256">
        <f>PRODUCT(C185,D185)</f>
        <v>3740</v>
      </c>
      <c r="F185" s="256">
        <v>5</v>
      </c>
      <c r="G185" s="256"/>
      <c r="H185" s="256"/>
      <c r="I185" s="256"/>
      <c r="J185" s="257">
        <f>PRODUCT(C185,F185)</f>
        <v>3740</v>
      </c>
      <c r="K185" s="258">
        <f>PRODUCT(C185,F185)</f>
        <v>3740</v>
      </c>
    </row>
    <row r="186" spans="1:11" ht="26.45" customHeight="1" thickBot="1" x14ac:dyDescent="0.25">
      <c r="A186" s="38" t="s">
        <v>281</v>
      </c>
      <c r="B186" s="18" t="s">
        <v>256</v>
      </c>
      <c r="C186" s="180">
        <v>680</v>
      </c>
      <c r="D186" s="180">
        <v>10</v>
      </c>
      <c r="E186" s="180">
        <f>PRODUCT(C186,D186)</f>
        <v>6800</v>
      </c>
      <c r="F186" s="180">
        <v>10</v>
      </c>
      <c r="G186" s="180"/>
      <c r="H186" s="180"/>
      <c r="I186" s="180"/>
      <c r="J186" s="265">
        <f>PRODUCT(C186,F186)</f>
        <v>6800</v>
      </c>
      <c r="K186" s="266">
        <f>PRODUCT(C186,F186)</f>
        <v>6800</v>
      </c>
    </row>
    <row r="187" spans="1:11" ht="26.45" customHeight="1" x14ac:dyDescent="0.2">
      <c r="F187" s="15"/>
      <c r="G187" s="15"/>
      <c r="H187" s="15"/>
      <c r="I187" s="15"/>
      <c r="J187" s="133"/>
      <c r="K187" s="133"/>
    </row>
    <row r="188" spans="1:11" ht="26.45" customHeight="1" x14ac:dyDescent="0.2">
      <c r="F188" s="15"/>
      <c r="G188" s="15"/>
      <c r="H188" s="15"/>
      <c r="I188" s="15"/>
      <c r="J188" s="133"/>
      <c r="K188" s="133"/>
    </row>
    <row r="189" spans="1:11" ht="11.45" customHeight="1" thickBot="1" x14ac:dyDescent="0.25"/>
    <row r="190" spans="1:11" ht="17.45" customHeight="1" thickBot="1" x14ac:dyDescent="0.25">
      <c r="A190" s="130" t="s">
        <v>288</v>
      </c>
      <c r="B190" s="252" t="s">
        <v>289</v>
      </c>
      <c r="C190" s="253"/>
      <c r="D190" s="253"/>
      <c r="E190" s="253"/>
      <c r="F190" s="253"/>
      <c r="G190" s="253"/>
      <c r="H190" s="253"/>
      <c r="I190" s="253"/>
      <c r="J190" s="253"/>
      <c r="K190" s="254"/>
    </row>
    <row r="191" spans="1:11" ht="13.15" customHeight="1" x14ac:dyDescent="0.2">
      <c r="A191" s="37" t="s">
        <v>177</v>
      </c>
      <c r="B191" s="145" t="s">
        <v>155</v>
      </c>
      <c r="C191" s="147"/>
      <c r="D191" s="32"/>
      <c r="E191" s="32"/>
      <c r="F191" s="176"/>
      <c r="G191" s="176"/>
      <c r="H191" s="176"/>
      <c r="I191" s="148"/>
      <c r="J191" s="263">
        <v>30</v>
      </c>
      <c r="K191" s="264"/>
    </row>
    <row r="192" spans="1:11" ht="13.9" customHeight="1" x14ac:dyDescent="0.2">
      <c r="A192" s="36" t="s">
        <v>178</v>
      </c>
      <c r="B192" s="146" t="s">
        <v>149</v>
      </c>
      <c r="C192" s="151"/>
      <c r="D192" s="152"/>
      <c r="E192" s="152"/>
      <c r="F192" s="167"/>
      <c r="G192" s="167"/>
      <c r="H192" s="167"/>
      <c r="I192" s="153"/>
      <c r="J192" s="261">
        <v>20</v>
      </c>
      <c r="K192" s="262"/>
    </row>
    <row r="193" spans="1:11" ht="13.9" customHeight="1" thickBot="1" x14ac:dyDescent="0.25">
      <c r="A193" s="89" t="s">
        <v>179</v>
      </c>
      <c r="B193" s="149" t="s">
        <v>150</v>
      </c>
      <c r="C193" s="150"/>
      <c r="D193" s="150"/>
      <c r="E193" s="60"/>
      <c r="F193" s="260"/>
      <c r="G193" s="260"/>
      <c r="H193" s="260"/>
      <c r="I193" s="132"/>
      <c r="J193" s="249">
        <v>20</v>
      </c>
      <c r="K193" s="250"/>
    </row>
    <row r="194" spans="1:11" ht="16.899999999999999" customHeight="1" thickBot="1" x14ac:dyDescent="0.25"/>
    <row r="195" spans="1:11" ht="47.25" customHeight="1" thickBot="1" x14ac:dyDescent="0.25">
      <c r="A195" s="130" t="s">
        <v>260</v>
      </c>
      <c r="B195" s="253" t="s">
        <v>261</v>
      </c>
      <c r="C195" s="253"/>
      <c r="D195" s="253"/>
      <c r="E195" s="253"/>
      <c r="F195" s="253"/>
      <c r="G195" s="253"/>
      <c r="H195" s="253"/>
      <c r="I195" s="253"/>
      <c r="J195" s="253"/>
      <c r="K195" s="254"/>
    </row>
    <row r="196" spans="1:11" ht="12.6" customHeight="1" x14ac:dyDescent="0.2">
      <c r="A196" s="37" t="s">
        <v>195</v>
      </c>
      <c r="B196" s="1" t="s">
        <v>314</v>
      </c>
      <c r="C196" s="203" t="s">
        <v>286</v>
      </c>
      <c r="D196" s="203"/>
      <c r="E196" s="203"/>
      <c r="F196" s="259" t="s">
        <v>316</v>
      </c>
      <c r="G196" s="259"/>
      <c r="H196" s="259"/>
      <c r="I196" s="259"/>
      <c r="J196" s="184">
        <v>3.5</v>
      </c>
      <c r="K196" s="185"/>
    </row>
    <row r="197" spans="1:11" ht="12.6" customHeight="1" x14ac:dyDescent="0.2">
      <c r="A197" s="156"/>
      <c r="B197" s="67"/>
      <c r="C197" s="174"/>
      <c r="D197" s="174"/>
      <c r="E197" s="174"/>
      <c r="F197" s="174"/>
      <c r="G197" s="174"/>
      <c r="H197" s="174"/>
      <c r="I197" s="174"/>
      <c r="J197" s="174"/>
      <c r="K197" s="175"/>
    </row>
    <row r="198" spans="1:11" ht="12.6" customHeight="1" x14ac:dyDescent="0.2">
      <c r="A198" s="154" t="s">
        <v>197</v>
      </c>
      <c r="B198" s="155" t="s">
        <v>282</v>
      </c>
      <c r="C198" s="188" t="s">
        <v>162</v>
      </c>
      <c r="D198" s="188" t="s">
        <v>247</v>
      </c>
      <c r="E198" s="188" t="s">
        <v>248</v>
      </c>
      <c r="F198" s="188" t="s">
        <v>247</v>
      </c>
      <c r="G198" s="188"/>
      <c r="H198" s="188"/>
      <c r="I198" s="188"/>
      <c r="J198" s="188" t="s">
        <v>248</v>
      </c>
      <c r="K198" s="267"/>
    </row>
    <row r="199" spans="1:11" ht="12.6" customHeight="1" x14ac:dyDescent="0.2">
      <c r="A199" s="36"/>
      <c r="B199" s="8" t="s">
        <v>140</v>
      </c>
      <c r="C199" s="171">
        <v>1100</v>
      </c>
      <c r="D199" s="171">
        <v>10</v>
      </c>
      <c r="E199" s="171">
        <f t="shared" ref="E199:E214" si="34">PRODUCT(C199,D199)</f>
        <v>11000</v>
      </c>
      <c r="F199" s="171">
        <v>10</v>
      </c>
      <c r="G199" s="171"/>
      <c r="H199" s="171"/>
      <c r="I199" s="171"/>
      <c r="J199" s="171">
        <f>PRODUCT(C199,F199)</f>
        <v>11000</v>
      </c>
      <c r="K199" s="186"/>
    </row>
    <row r="200" spans="1:11" ht="12.6" customHeight="1" x14ac:dyDescent="0.2">
      <c r="A200" s="36"/>
      <c r="B200" s="8" t="s">
        <v>262</v>
      </c>
      <c r="C200" s="171">
        <v>450</v>
      </c>
      <c r="D200" s="171">
        <v>10</v>
      </c>
      <c r="E200" s="171">
        <f t="shared" si="34"/>
        <v>4500</v>
      </c>
      <c r="F200" s="171">
        <v>10</v>
      </c>
      <c r="G200" s="171"/>
      <c r="H200" s="171"/>
      <c r="I200" s="171"/>
      <c r="J200" s="171">
        <f t="shared" ref="J200:J214" si="35">PRODUCT(C200,F200)</f>
        <v>4500</v>
      </c>
      <c r="K200" s="186"/>
    </row>
    <row r="201" spans="1:11" ht="12.6" customHeight="1" x14ac:dyDescent="0.2">
      <c r="A201" s="36"/>
      <c r="B201" s="8" t="s">
        <v>263</v>
      </c>
      <c r="C201" s="171">
        <v>300</v>
      </c>
      <c r="D201" s="171">
        <v>10</v>
      </c>
      <c r="E201" s="171">
        <f t="shared" si="34"/>
        <v>3000</v>
      </c>
      <c r="F201" s="171">
        <v>10</v>
      </c>
      <c r="G201" s="171"/>
      <c r="H201" s="171"/>
      <c r="I201" s="171"/>
      <c r="J201" s="171">
        <f t="shared" si="35"/>
        <v>3000</v>
      </c>
      <c r="K201" s="186"/>
    </row>
    <row r="202" spans="1:11" ht="12.6" customHeight="1" x14ac:dyDescent="0.2">
      <c r="A202" s="36"/>
      <c r="B202" s="8" t="s">
        <v>264</v>
      </c>
      <c r="C202" s="171">
        <v>1650</v>
      </c>
      <c r="D202" s="171">
        <v>10</v>
      </c>
      <c r="E202" s="171">
        <f t="shared" si="34"/>
        <v>16500</v>
      </c>
      <c r="F202" s="171">
        <v>10</v>
      </c>
      <c r="G202" s="171"/>
      <c r="H202" s="171"/>
      <c r="I202" s="171"/>
      <c r="J202" s="171">
        <f t="shared" si="35"/>
        <v>16500</v>
      </c>
      <c r="K202" s="186"/>
    </row>
    <row r="203" spans="1:11" ht="12.6" customHeight="1" x14ac:dyDescent="0.2">
      <c r="A203" s="36"/>
      <c r="B203" s="8" t="s">
        <v>343</v>
      </c>
      <c r="C203" s="171">
        <v>350</v>
      </c>
      <c r="D203" s="171">
        <v>10</v>
      </c>
      <c r="E203" s="171">
        <f t="shared" si="34"/>
        <v>3500</v>
      </c>
      <c r="F203" s="171">
        <v>10</v>
      </c>
      <c r="G203" s="171"/>
      <c r="H203" s="171"/>
      <c r="I203" s="171"/>
      <c r="J203" s="171">
        <f t="shared" si="35"/>
        <v>3500</v>
      </c>
      <c r="K203" s="186"/>
    </row>
    <row r="204" spans="1:11" ht="12.6" customHeight="1" x14ac:dyDescent="0.2">
      <c r="A204" s="36"/>
      <c r="B204" s="8" t="s">
        <v>265</v>
      </c>
      <c r="C204" s="171">
        <v>250</v>
      </c>
      <c r="D204" s="171">
        <v>10</v>
      </c>
      <c r="E204" s="171">
        <f t="shared" si="34"/>
        <v>2500</v>
      </c>
      <c r="F204" s="171">
        <v>10</v>
      </c>
      <c r="G204" s="171"/>
      <c r="H204" s="171"/>
      <c r="I204" s="171"/>
      <c r="J204" s="171">
        <f t="shared" si="35"/>
        <v>2500</v>
      </c>
      <c r="K204" s="186"/>
    </row>
    <row r="205" spans="1:11" ht="12.6" customHeight="1" x14ac:dyDescent="0.2">
      <c r="A205" s="36"/>
      <c r="B205" s="8" t="s">
        <v>267</v>
      </c>
      <c r="C205" s="171">
        <v>500</v>
      </c>
      <c r="D205" s="171">
        <v>10</v>
      </c>
      <c r="E205" s="171">
        <f t="shared" si="34"/>
        <v>5000</v>
      </c>
      <c r="F205" s="171">
        <v>10</v>
      </c>
      <c r="G205" s="171"/>
      <c r="H205" s="171"/>
      <c r="I205" s="171"/>
      <c r="J205" s="171">
        <f t="shared" si="35"/>
        <v>5000</v>
      </c>
      <c r="K205" s="186"/>
    </row>
    <row r="206" spans="1:11" ht="12.6" customHeight="1" x14ac:dyDescent="0.2">
      <c r="A206" s="36"/>
      <c r="B206" s="8" t="s">
        <v>266</v>
      </c>
      <c r="C206" s="171">
        <v>700</v>
      </c>
      <c r="D206" s="171">
        <v>10</v>
      </c>
      <c r="E206" s="171">
        <f t="shared" si="34"/>
        <v>7000</v>
      </c>
      <c r="F206" s="171">
        <v>10</v>
      </c>
      <c r="G206" s="171"/>
      <c r="H206" s="171"/>
      <c r="I206" s="171"/>
      <c r="J206" s="171">
        <f t="shared" si="35"/>
        <v>7000</v>
      </c>
      <c r="K206" s="186"/>
    </row>
    <row r="207" spans="1:11" ht="12.6" customHeight="1" x14ac:dyDescent="0.2">
      <c r="A207" s="36"/>
      <c r="B207" s="8" t="s">
        <v>329</v>
      </c>
      <c r="C207" s="171">
        <v>850</v>
      </c>
      <c r="D207" s="171">
        <v>10</v>
      </c>
      <c r="E207" s="171">
        <f t="shared" si="34"/>
        <v>8500</v>
      </c>
      <c r="F207" s="171">
        <v>10</v>
      </c>
      <c r="G207" s="171"/>
      <c r="H207" s="171"/>
      <c r="I207" s="171"/>
      <c r="J207" s="171">
        <f t="shared" si="35"/>
        <v>8500</v>
      </c>
      <c r="K207" s="186"/>
    </row>
    <row r="208" spans="1:11" ht="12.6" customHeight="1" x14ac:dyDescent="0.2">
      <c r="A208" s="36"/>
      <c r="B208" s="8" t="s">
        <v>268</v>
      </c>
      <c r="C208" s="171">
        <v>250</v>
      </c>
      <c r="D208" s="171">
        <v>10</v>
      </c>
      <c r="E208" s="171">
        <f t="shared" si="34"/>
        <v>2500</v>
      </c>
      <c r="F208" s="171">
        <v>10</v>
      </c>
      <c r="G208" s="171"/>
      <c r="H208" s="171"/>
      <c r="I208" s="171"/>
      <c r="J208" s="171">
        <f t="shared" si="35"/>
        <v>2500</v>
      </c>
      <c r="K208" s="186"/>
    </row>
    <row r="209" spans="1:12" ht="12.6" customHeight="1" x14ac:dyDescent="0.2">
      <c r="A209" s="36"/>
      <c r="B209" s="8" t="s">
        <v>269</v>
      </c>
      <c r="C209" s="171">
        <v>500</v>
      </c>
      <c r="D209" s="171">
        <v>10</v>
      </c>
      <c r="E209" s="171">
        <f t="shared" si="34"/>
        <v>5000</v>
      </c>
      <c r="F209" s="171">
        <v>10</v>
      </c>
      <c r="G209" s="171"/>
      <c r="H209" s="171"/>
      <c r="I209" s="171"/>
      <c r="J209" s="171">
        <f t="shared" si="35"/>
        <v>5000</v>
      </c>
      <c r="K209" s="186"/>
    </row>
    <row r="210" spans="1:12" ht="12.6" customHeight="1" x14ac:dyDescent="0.2">
      <c r="A210" s="36"/>
      <c r="B210" s="8" t="s">
        <v>270</v>
      </c>
      <c r="C210" s="171">
        <v>150</v>
      </c>
      <c r="D210" s="171">
        <v>10</v>
      </c>
      <c r="E210" s="171">
        <f t="shared" si="34"/>
        <v>1500</v>
      </c>
      <c r="F210" s="171">
        <v>10</v>
      </c>
      <c r="G210" s="171"/>
      <c r="H210" s="171"/>
      <c r="I210" s="171"/>
      <c r="J210" s="171">
        <f t="shared" si="35"/>
        <v>1500</v>
      </c>
      <c r="K210" s="186"/>
    </row>
    <row r="211" spans="1:12" ht="12.6" customHeight="1" x14ac:dyDescent="0.2">
      <c r="A211" s="36"/>
      <c r="B211" s="8" t="s">
        <v>271</v>
      </c>
      <c r="C211" s="171">
        <v>150</v>
      </c>
      <c r="D211" s="171">
        <v>10</v>
      </c>
      <c r="E211" s="171">
        <f t="shared" si="34"/>
        <v>1500</v>
      </c>
      <c r="F211" s="171">
        <v>10</v>
      </c>
      <c r="G211" s="171"/>
      <c r="H211" s="171"/>
      <c r="I211" s="171"/>
      <c r="J211" s="171">
        <f t="shared" si="35"/>
        <v>1500</v>
      </c>
      <c r="K211" s="186"/>
    </row>
    <row r="212" spans="1:12" ht="12.6" customHeight="1" x14ac:dyDescent="0.2">
      <c r="A212" s="36"/>
      <c r="B212" s="8" t="s">
        <v>272</v>
      </c>
      <c r="C212" s="171">
        <v>350</v>
      </c>
      <c r="D212" s="171">
        <v>10</v>
      </c>
      <c r="E212" s="171">
        <f t="shared" si="34"/>
        <v>3500</v>
      </c>
      <c r="F212" s="171">
        <v>10</v>
      </c>
      <c r="G212" s="171"/>
      <c r="H212" s="171"/>
      <c r="I212" s="171"/>
      <c r="J212" s="171">
        <f t="shared" si="35"/>
        <v>3500</v>
      </c>
      <c r="K212" s="186"/>
    </row>
    <row r="213" spans="1:12" ht="12.6" customHeight="1" thickBot="1" x14ac:dyDescent="0.25">
      <c r="A213" s="38"/>
      <c r="B213" s="18" t="s">
        <v>273</v>
      </c>
      <c r="C213" s="180">
        <v>400</v>
      </c>
      <c r="D213" s="180">
        <v>10</v>
      </c>
      <c r="E213" s="180">
        <f t="shared" si="34"/>
        <v>4000</v>
      </c>
      <c r="F213" s="180">
        <v>10</v>
      </c>
      <c r="G213" s="180"/>
      <c r="H213" s="180"/>
      <c r="I213" s="180"/>
      <c r="J213" s="180">
        <f t="shared" si="35"/>
        <v>4000</v>
      </c>
      <c r="K213" s="181"/>
    </row>
    <row r="214" spans="1:12" ht="12.6" customHeight="1" thickBot="1" x14ac:dyDescent="0.25">
      <c r="A214" s="99"/>
      <c r="B214" s="100" t="s">
        <v>154</v>
      </c>
      <c r="C214" s="172">
        <f>SUM(C199:C213)</f>
        <v>7950</v>
      </c>
      <c r="D214" s="172">
        <v>10</v>
      </c>
      <c r="E214" s="172">
        <f t="shared" si="34"/>
        <v>79500</v>
      </c>
      <c r="F214" s="172">
        <v>10</v>
      </c>
      <c r="G214" s="172"/>
      <c r="H214" s="172"/>
      <c r="I214" s="172"/>
      <c r="J214" s="268">
        <f t="shared" si="35"/>
        <v>79500</v>
      </c>
      <c r="K214" s="269"/>
    </row>
    <row r="215" spans="1:12" s="71" customFormat="1" ht="10.15" customHeight="1" x14ac:dyDescent="0.2">
      <c r="A215" s="68"/>
      <c r="B215" s="69"/>
      <c r="C215" s="73"/>
      <c r="D215" s="73"/>
      <c r="E215" s="15"/>
      <c r="F215" s="74"/>
      <c r="G215" s="70"/>
      <c r="H215" s="70"/>
      <c r="I215" s="70"/>
      <c r="J215" s="70"/>
      <c r="K215" s="70"/>
    </row>
    <row r="216" spans="1:12" ht="20.45" customHeight="1" thickBot="1" x14ac:dyDescent="0.25">
      <c r="A216" s="187" t="s">
        <v>193</v>
      </c>
      <c r="B216" s="187"/>
    </row>
    <row r="217" spans="1:12" ht="24" customHeight="1" thickBot="1" x14ac:dyDescent="0.25">
      <c r="A217" s="118" t="s">
        <v>185</v>
      </c>
      <c r="B217" s="119" t="s">
        <v>186</v>
      </c>
      <c r="C217" s="169" t="s">
        <v>160</v>
      </c>
      <c r="D217" s="169"/>
      <c r="E217" s="169" t="s">
        <v>161</v>
      </c>
      <c r="F217" s="169"/>
      <c r="G217" s="170" t="s">
        <v>148</v>
      </c>
      <c r="H217" s="170"/>
      <c r="I217" s="170" t="s">
        <v>151</v>
      </c>
      <c r="J217" s="170"/>
      <c r="K217" s="270"/>
    </row>
    <row r="218" spans="1:12" ht="24" customHeight="1" x14ac:dyDescent="0.2">
      <c r="A218" s="117" t="s">
        <v>156</v>
      </c>
      <c r="B218" s="271" t="s">
        <v>157</v>
      </c>
      <c r="C218" s="272"/>
      <c r="D218" s="272"/>
      <c r="E218" s="272"/>
      <c r="F218" s="272"/>
      <c r="G218" s="272"/>
      <c r="H218" s="272"/>
      <c r="I218" s="272"/>
      <c r="J218" s="272"/>
      <c r="K218" s="273"/>
    </row>
    <row r="219" spans="1:12" ht="24" customHeight="1" x14ac:dyDescent="0.2">
      <c r="A219" s="36" t="s">
        <v>158</v>
      </c>
      <c r="B219" s="8" t="s">
        <v>159</v>
      </c>
      <c r="C219" s="171" t="s">
        <v>162</v>
      </c>
      <c r="D219" s="171"/>
      <c r="E219" s="168">
        <f>SUM(I142)</f>
        <v>528126.44999999995</v>
      </c>
      <c r="F219" s="168"/>
      <c r="G219" s="166">
        <v>0</v>
      </c>
      <c r="H219" s="166"/>
      <c r="I219" s="191">
        <f>PRODUCT(E219,G219)</f>
        <v>0</v>
      </c>
      <c r="J219" s="191"/>
      <c r="K219" s="192"/>
    </row>
    <row r="220" spans="1:12" ht="24" customHeight="1" x14ac:dyDescent="0.2">
      <c r="A220" s="36" t="s">
        <v>163</v>
      </c>
      <c r="B220" s="8" t="s">
        <v>164</v>
      </c>
      <c r="C220" s="171" t="s">
        <v>162</v>
      </c>
      <c r="D220" s="171"/>
      <c r="E220" s="168">
        <f>SUM(J143)</f>
        <v>154484.5</v>
      </c>
      <c r="F220" s="168"/>
      <c r="G220" s="166">
        <v>0</v>
      </c>
      <c r="H220" s="166"/>
      <c r="I220" s="191">
        <f>PRODUCT(E220,G220)</f>
        <v>0</v>
      </c>
      <c r="J220" s="191"/>
      <c r="K220" s="192"/>
    </row>
    <row r="221" spans="1:12" ht="24" customHeight="1" x14ac:dyDescent="0.2">
      <c r="A221" s="36" t="s">
        <v>165</v>
      </c>
      <c r="B221" s="8" t="s">
        <v>166</v>
      </c>
      <c r="C221" s="171" t="s">
        <v>162</v>
      </c>
      <c r="D221" s="171"/>
      <c r="E221" s="168">
        <f>SUM(K144)</f>
        <v>356601.05</v>
      </c>
      <c r="F221" s="168"/>
      <c r="G221" s="166">
        <v>0</v>
      </c>
      <c r="H221" s="166"/>
      <c r="I221" s="191">
        <f>PRODUCT(E221,G221)</f>
        <v>0</v>
      </c>
      <c r="J221" s="191"/>
      <c r="K221" s="192"/>
    </row>
    <row r="222" spans="1:12" ht="24" customHeight="1" x14ac:dyDescent="0.2">
      <c r="A222" s="72" t="s">
        <v>167</v>
      </c>
      <c r="B222" s="177" t="s">
        <v>274</v>
      </c>
      <c r="C222" s="177"/>
      <c r="D222" s="177"/>
      <c r="E222" s="177"/>
      <c r="F222" s="177"/>
      <c r="G222" s="177"/>
      <c r="H222" s="177"/>
      <c r="I222" s="177"/>
      <c r="J222" s="177"/>
      <c r="K222" s="178"/>
      <c r="L222" s="69"/>
    </row>
    <row r="223" spans="1:12" ht="24" customHeight="1" x14ac:dyDescent="0.2">
      <c r="A223" s="72"/>
      <c r="B223" s="8" t="s">
        <v>275</v>
      </c>
      <c r="C223" s="171" t="s">
        <v>168</v>
      </c>
      <c r="D223" s="171"/>
      <c r="E223" s="168">
        <f>SUM(K161)</f>
        <v>2352</v>
      </c>
      <c r="F223" s="168"/>
      <c r="G223" s="166">
        <v>0</v>
      </c>
      <c r="H223" s="166"/>
      <c r="I223" s="191">
        <f>PRODUCT(E223,G223)</f>
        <v>0</v>
      </c>
      <c r="J223" s="191"/>
      <c r="K223" s="192"/>
    </row>
    <row r="224" spans="1:12" ht="24" customHeight="1" x14ac:dyDescent="0.2">
      <c r="A224" s="72" t="s">
        <v>170</v>
      </c>
      <c r="B224" s="177" t="s">
        <v>276</v>
      </c>
      <c r="C224" s="177"/>
      <c r="D224" s="177"/>
      <c r="E224" s="177"/>
      <c r="F224" s="177"/>
      <c r="G224" s="177"/>
      <c r="H224" s="177"/>
      <c r="I224" s="177"/>
      <c r="J224" s="177"/>
      <c r="K224" s="178"/>
      <c r="L224" s="69"/>
    </row>
    <row r="225" spans="1:12" ht="24" customHeight="1" x14ac:dyDescent="0.2">
      <c r="A225" s="72"/>
      <c r="B225" s="8" t="s">
        <v>171</v>
      </c>
      <c r="C225" s="171" t="s">
        <v>162</v>
      </c>
      <c r="D225" s="171"/>
      <c r="E225" s="168">
        <f>SUM(J174)</f>
        <v>17800</v>
      </c>
      <c r="F225" s="168"/>
      <c r="G225" s="166">
        <v>0</v>
      </c>
      <c r="H225" s="166"/>
      <c r="I225" s="191">
        <f>PRODUCT(E225,G225)</f>
        <v>0</v>
      </c>
      <c r="J225" s="191"/>
      <c r="K225" s="192"/>
    </row>
    <row r="226" spans="1:12" ht="24" customHeight="1" x14ac:dyDescent="0.2">
      <c r="A226" s="72" t="s">
        <v>173</v>
      </c>
      <c r="B226" s="177" t="s">
        <v>278</v>
      </c>
      <c r="C226" s="177"/>
      <c r="D226" s="177"/>
      <c r="E226" s="177"/>
      <c r="F226" s="177"/>
      <c r="G226" s="177"/>
      <c r="H226" s="177"/>
      <c r="I226" s="177"/>
      <c r="J226" s="177"/>
      <c r="K226" s="178"/>
      <c r="L226" s="69"/>
    </row>
    <row r="227" spans="1:12" ht="24" customHeight="1" x14ac:dyDescent="0.2">
      <c r="A227" s="72"/>
      <c r="B227" s="8" t="s">
        <v>172</v>
      </c>
      <c r="C227" s="171" t="s">
        <v>162</v>
      </c>
      <c r="D227" s="171"/>
      <c r="E227" s="168">
        <f>SUM(E181)</f>
        <v>2200</v>
      </c>
      <c r="F227" s="168"/>
      <c r="G227" s="166">
        <v>0</v>
      </c>
      <c r="H227" s="166"/>
      <c r="I227" s="191">
        <f>PRODUCT(E227,G227)</f>
        <v>0</v>
      </c>
      <c r="J227" s="191"/>
      <c r="K227" s="192"/>
    </row>
    <row r="228" spans="1:12" ht="24" customHeight="1" x14ac:dyDescent="0.2">
      <c r="A228" s="72" t="s">
        <v>174</v>
      </c>
      <c r="B228" s="177" t="s">
        <v>279</v>
      </c>
      <c r="C228" s="177"/>
      <c r="D228" s="177"/>
      <c r="E228" s="177"/>
      <c r="F228" s="177"/>
      <c r="G228" s="177"/>
      <c r="H228" s="177"/>
      <c r="I228" s="177"/>
      <c r="J228" s="177"/>
      <c r="K228" s="178"/>
      <c r="L228" s="69"/>
    </row>
    <row r="229" spans="1:12" ht="24" customHeight="1" x14ac:dyDescent="0.2">
      <c r="A229" s="36" t="s">
        <v>280</v>
      </c>
      <c r="B229" s="8" t="s">
        <v>283</v>
      </c>
      <c r="C229" s="171" t="s">
        <v>168</v>
      </c>
      <c r="D229" s="171"/>
      <c r="E229" s="168">
        <f>SUM(E185)</f>
        <v>3740</v>
      </c>
      <c r="F229" s="168"/>
      <c r="G229" s="166">
        <v>0</v>
      </c>
      <c r="H229" s="166"/>
      <c r="I229" s="191">
        <f>PRODUCT(E229,G229)</f>
        <v>0</v>
      </c>
      <c r="J229" s="191"/>
      <c r="K229" s="192"/>
    </row>
    <row r="230" spans="1:12" ht="24" customHeight="1" x14ac:dyDescent="0.2">
      <c r="A230" s="36" t="s">
        <v>281</v>
      </c>
      <c r="B230" s="8" t="s">
        <v>284</v>
      </c>
      <c r="C230" s="171" t="s">
        <v>162</v>
      </c>
      <c r="D230" s="171"/>
      <c r="E230" s="168">
        <f>SUM(E186)</f>
        <v>6800</v>
      </c>
      <c r="F230" s="168"/>
      <c r="G230" s="166">
        <v>0</v>
      </c>
      <c r="H230" s="166"/>
      <c r="I230" s="191">
        <f>PRODUCT(E230,G230)</f>
        <v>0</v>
      </c>
      <c r="J230" s="191"/>
      <c r="K230" s="192"/>
    </row>
    <row r="231" spans="1:12" ht="24" customHeight="1" x14ac:dyDescent="0.2">
      <c r="A231" s="72" t="s">
        <v>176</v>
      </c>
      <c r="B231" s="277" t="s">
        <v>285</v>
      </c>
      <c r="C231" s="278"/>
      <c r="D231" s="278"/>
      <c r="E231" s="278"/>
      <c r="F231" s="278"/>
      <c r="G231" s="278"/>
      <c r="H231" s="278"/>
      <c r="I231" s="278"/>
      <c r="J231" s="278"/>
      <c r="K231" s="279"/>
      <c r="L231" s="69"/>
    </row>
    <row r="232" spans="1:12" ht="24" customHeight="1" x14ac:dyDescent="0.2">
      <c r="A232" s="36" t="s">
        <v>177</v>
      </c>
      <c r="B232" s="8" t="s">
        <v>155</v>
      </c>
      <c r="C232" s="160" t="s">
        <v>180</v>
      </c>
      <c r="D232" s="161"/>
      <c r="E232" s="164">
        <f>SUM(J191)</f>
        <v>30</v>
      </c>
      <c r="F232" s="165"/>
      <c r="G232" s="162">
        <v>0</v>
      </c>
      <c r="H232" s="163"/>
      <c r="I232" s="274">
        <f>PRODUCT(E232,G232)</f>
        <v>0</v>
      </c>
      <c r="J232" s="275"/>
      <c r="K232" s="276"/>
    </row>
    <row r="233" spans="1:12" ht="24" customHeight="1" x14ac:dyDescent="0.2">
      <c r="A233" s="36" t="s">
        <v>178</v>
      </c>
      <c r="B233" s="8" t="s">
        <v>182</v>
      </c>
      <c r="C233" s="160" t="s">
        <v>180</v>
      </c>
      <c r="D233" s="161"/>
      <c r="E233" s="164">
        <f>SUM(J192)</f>
        <v>20</v>
      </c>
      <c r="F233" s="165"/>
      <c r="G233" s="162">
        <v>0</v>
      </c>
      <c r="H233" s="163"/>
      <c r="I233" s="274">
        <f>PRODUCT(E233,G233)</f>
        <v>0</v>
      </c>
      <c r="J233" s="275"/>
      <c r="K233" s="276"/>
    </row>
    <row r="234" spans="1:12" ht="24" customHeight="1" x14ac:dyDescent="0.2">
      <c r="A234" s="36" t="s">
        <v>179</v>
      </c>
      <c r="B234" s="8" t="s">
        <v>181</v>
      </c>
      <c r="C234" s="160" t="s">
        <v>180</v>
      </c>
      <c r="D234" s="161"/>
      <c r="E234" s="164">
        <f>SUM(J193)</f>
        <v>20</v>
      </c>
      <c r="F234" s="165"/>
      <c r="G234" s="162">
        <v>0</v>
      </c>
      <c r="H234" s="163"/>
      <c r="I234" s="274">
        <f>PRODUCT(E234,G234)</f>
        <v>0</v>
      </c>
      <c r="J234" s="275"/>
      <c r="K234" s="276"/>
    </row>
    <row r="235" spans="1:12" ht="24" customHeight="1" x14ac:dyDescent="0.2">
      <c r="A235" s="72" t="s">
        <v>196</v>
      </c>
      <c r="B235" s="177" t="s">
        <v>175</v>
      </c>
      <c r="C235" s="177"/>
      <c r="D235" s="177"/>
      <c r="E235" s="177"/>
      <c r="F235" s="177"/>
      <c r="G235" s="177"/>
      <c r="H235" s="177"/>
      <c r="I235" s="177"/>
      <c r="J235" s="177"/>
      <c r="K235" s="178"/>
      <c r="L235" s="69"/>
    </row>
    <row r="236" spans="1:12" ht="24" customHeight="1" x14ac:dyDescent="0.2">
      <c r="A236" s="36" t="s">
        <v>195</v>
      </c>
      <c r="B236" s="8" t="s">
        <v>259</v>
      </c>
      <c r="C236" s="171" t="s">
        <v>286</v>
      </c>
      <c r="D236" s="171"/>
      <c r="E236" s="209">
        <v>3.5</v>
      </c>
      <c r="F236" s="209"/>
      <c r="G236" s="166">
        <v>0</v>
      </c>
      <c r="H236" s="166"/>
      <c r="I236" s="191">
        <f>PRODUCT(E236,G236)</f>
        <v>0</v>
      </c>
      <c r="J236" s="191"/>
      <c r="K236" s="192"/>
    </row>
    <row r="237" spans="1:12" ht="24" customHeight="1" thickBot="1" x14ac:dyDescent="0.25">
      <c r="A237" s="38" t="s">
        <v>197</v>
      </c>
      <c r="B237" s="18" t="s">
        <v>175</v>
      </c>
      <c r="C237" s="180" t="s">
        <v>162</v>
      </c>
      <c r="D237" s="180"/>
      <c r="E237" s="208">
        <f>SUM(E214)</f>
        <v>79500</v>
      </c>
      <c r="F237" s="208"/>
      <c r="G237" s="214">
        <v>0</v>
      </c>
      <c r="H237" s="214"/>
      <c r="I237" s="212">
        <f>PRODUCT(E237,G237)</f>
        <v>0</v>
      </c>
      <c r="J237" s="212"/>
      <c r="K237" s="213"/>
    </row>
    <row r="238" spans="1:12" ht="24" customHeight="1" x14ac:dyDescent="0.2">
      <c r="B238" s="215" t="s">
        <v>183</v>
      </c>
      <c r="C238" s="216"/>
      <c r="D238" s="216"/>
      <c r="E238" s="216"/>
      <c r="F238" s="216"/>
      <c r="G238" s="216"/>
      <c r="H238" s="216"/>
      <c r="I238" s="210">
        <f>SUM(I236:J237,I232:J234,I229:J230,I219:J221,I223,I225,I227)</f>
        <v>0</v>
      </c>
      <c r="J238" s="210"/>
      <c r="K238" s="211"/>
    </row>
    <row r="239" spans="1:12" ht="24" customHeight="1" thickBot="1" x14ac:dyDescent="0.25">
      <c r="B239" s="217" t="s">
        <v>184</v>
      </c>
      <c r="C239" s="218"/>
      <c r="D239" s="218"/>
      <c r="E239" s="218"/>
      <c r="F239" s="218"/>
      <c r="G239" s="218"/>
      <c r="H239" s="218"/>
      <c r="I239" s="212">
        <f>PRODUCT(I238,27%)</f>
        <v>0</v>
      </c>
      <c r="J239" s="212"/>
      <c r="K239" s="213"/>
    </row>
    <row r="240" spans="1:12" s="71" customFormat="1" ht="24" customHeight="1" thickBot="1" x14ac:dyDescent="0.25">
      <c r="A240" s="68"/>
      <c r="B240" s="206" t="s">
        <v>287</v>
      </c>
      <c r="C240" s="207"/>
      <c r="D240" s="207"/>
      <c r="E240" s="207"/>
      <c r="F240" s="207"/>
      <c r="G240" s="207"/>
      <c r="H240" s="207"/>
      <c r="I240" s="204">
        <f>SUM(I238:J239)</f>
        <v>0</v>
      </c>
      <c r="J240" s="204"/>
      <c r="K240" s="205"/>
    </row>
    <row r="242" spans="1:2" x14ac:dyDescent="0.2">
      <c r="B242" s="77"/>
    </row>
    <row r="243" spans="1:2" x14ac:dyDescent="0.2">
      <c r="A243" s="101">
        <v>0</v>
      </c>
      <c r="B243" s="116" t="s">
        <v>304</v>
      </c>
    </row>
    <row r="244" spans="1:2" x14ac:dyDescent="0.2">
      <c r="B244" s="77"/>
    </row>
  </sheetData>
  <mergeCells count="271">
    <mergeCell ref="I234:K234"/>
    <mergeCell ref="B235:K235"/>
    <mergeCell ref="B222:K222"/>
    <mergeCell ref="I223:K223"/>
    <mergeCell ref="G236:H236"/>
    <mergeCell ref="C230:D230"/>
    <mergeCell ref="E230:F230"/>
    <mergeCell ref="G230:H230"/>
    <mergeCell ref="B226:K226"/>
    <mergeCell ref="B228:K228"/>
    <mergeCell ref="I229:K229"/>
    <mergeCell ref="I230:K230"/>
    <mergeCell ref="B231:K231"/>
    <mergeCell ref="I232:K232"/>
    <mergeCell ref="I233:K233"/>
    <mergeCell ref="I236:K236"/>
    <mergeCell ref="C232:D232"/>
    <mergeCell ref="C229:D229"/>
    <mergeCell ref="E229:F229"/>
    <mergeCell ref="G234:H234"/>
    <mergeCell ref="E234:F234"/>
    <mergeCell ref="C234:D234"/>
    <mergeCell ref="G233:H233"/>
    <mergeCell ref="E233:F233"/>
    <mergeCell ref="J214:K214"/>
    <mergeCell ref="I217:K217"/>
    <mergeCell ref="I220:K220"/>
    <mergeCell ref="I221:K221"/>
    <mergeCell ref="C220:D220"/>
    <mergeCell ref="E220:F220"/>
    <mergeCell ref="G220:H220"/>
    <mergeCell ref="I219:K219"/>
    <mergeCell ref="B218:K218"/>
    <mergeCell ref="J212:K212"/>
    <mergeCell ref="C213:E213"/>
    <mergeCell ref="F213:I213"/>
    <mergeCell ref="J213:K213"/>
    <mergeCell ref="C210:E210"/>
    <mergeCell ref="F210:I210"/>
    <mergeCell ref="J210:K210"/>
    <mergeCell ref="C211:E211"/>
    <mergeCell ref="F211:I211"/>
    <mergeCell ref="J211:K211"/>
    <mergeCell ref="J208:K208"/>
    <mergeCell ref="J206:K206"/>
    <mergeCell ref="C207:E207"/>
    <mergeCell ref="F207:I207"/>
    <mergeCell ref="J207:K207"/>
    <mergeCell ref="F209:I209"/>
    <mergeCell ref="J209:K209"/>
    <mergeCell ref="J205:K205"/>
    <mergeCell ref="C202:E202"/>
    <mergeCell ref="F202:I202"/>
    <mergeCell ref="J202:K202"/>
    <mergeCell ref="C203:E203"/>
    <mergeCell ref="F203:I203"/>
    <mergeCell ref="C206:E206"/>
    <mergeCell ref="F206:I206"/>
    <mergeCell ref="J203:K203"/>
    <mergeCell ref="C205:E205"/>
    <mergeCell ref="C209:E209"/>
    <mergeCell ref="J200:K200"/>
    <mergeCell ref="C186:E186"/>
    <mergeCell ref="F186:I186"/>
    <mergeCell ref="J186:K186"/>
    <mergeCell ref="J204:K204"/>
    <mergeCell ref="J198:K198"/>
    <mergeCell ref="C199:E199"/>
    <mergeCell ref="F199:I199"/>
    <mergeCell ref="J199:K199"/>
    <mergeCell ref="C204:E204"/>
    <mergeCell ref="F204:I204"/>
    <mergeCell ref="F197:I197"/>
    <mergeCell ref="B195:K195"/>
    <mergeCell ref="F181:I181"/>
    <mergeCell ref="J181:K181"/>
    <mergeCell ref="C201:E201"/>
    <mergeCell ref="F201:I201"/>
    <mergeCell ref="J201:K201"/>
    <mergeCell ref="J193:K193"/>
    <mergeCell ref="C184:E184"/>
    <mergeCell ref="C181:E181"/>
    <mergeCell ref="B190:K190"/>
    <mergeCell ref="C197:E197"/>
    <mergeCell ref="F184:I184"/>
    <mergeCell ref="J184:K184"/>
    <mergeCell ref="C185:E185"/>
    <mergeCell ref="F185:I185"/>
    <mergeCell ref="J185:K185"/>
    <mergeCell ref="C196:E196"/>
    <mergeCell ref="F196:I196"/>
    <mergeCell ref="F193:H193"/>
    <mergeCell ref="J192:K192"/>
    <mergeCell ref="J191:K191"/>
    <mergeCell ref="B183:K183"/>
    <mergeCell ref="F198:I198"/>
    <mergeCell ref="C200:E200"/>
    <mergeCell ref="F200:I200"/>
    <mergeCell ref="C174:E174"/>
    <mergeCell ref="F174:I174"/>
    <mergeCell ref="J174:K174"/>
    <mergeCell ref="C178:E178"/>
    <mergeCell ref="F178:I178"/>
    <mergeCell ref="J178:K178"/>
    <mergeCell ref="C177:E177"/>
    <mergeCell ref="F177:I177"/>
    <mergeCell ref="J177:K177"/>
    <mergeCell ref="B176:K176"/>
    <mergeCell ref="J167:K167"/>
    <mergeCell ref="C164:E164"/>
    <mergeCell ref="F164:I164"/>
    <mergeCell ref="J164:K164"/>
    <mergeCell ref="J166:K166"/>
    <mergeCell ref="C172:E172"/>
    <mergeCell ref="F172:I172"/>
    <mergeCell ref="J172:K172"/>
    <mergeCell ref="C173:E173"/>
    <mergeCell ref="F173:I173"/>
    <mergeCell ref="J173:K173"/>
    <mergeCell ref="C170:E170"/>
    <mergeCell ref="F170:I170"/>
    <mergeCell ref="J170:K170"/>
    <mergeCell ref="C171:E171"/>
    <mergeCell ref="F171:I171"/>
    <mergeCell ref="J171:K171"/>
    <mergeCell ref="C168:E168"/>
    <mergeCell ref="F168:I168"/>
    <mergeCell ref="J168:K168"/>
    <mergeCell ref="F135:H135"/>
    <mergeCell ref="A135:B135"/>
    <mergeCell ref="F136:H136"/>
    <mergeCell ref="C156:E156"/>
    <mergeCell ref="C157:E157"/>
    <mergeCell ref="C158:E158"/>
    <mergeCell ref="F147:I147"/>
    <mergeCell ref="F148:I148"/>
    <mergeCell ref="F149:I149"/>
    <mergeCell ref="F150:I150"/>
    <mergeCell ref="C153:E153"/>
    <mergeCell ref="C154:E154"/>
    <mergeCell ref="C155:E155"/>
    <mergeCell ref="F152:I152"/>
    <mergeCell ref="F153:I153"/>
    <mergeCell ref="F154:I154"/>
    <mergeCell ref="F155:I155"/>
    <mergeCell ref="A141:B141"/>
    <mergeCell ref="A140:B140"/>
    <mergeCell ref="A143:B143"/>
    <mergeCell ref="A142:B142"/>
    <mergeCell ref="A144:B144"/>
    <mergeCell ref="A136:B136"/>
    <mergeCell ref="A137:B137"/>
    <mergeCell ref="F43:H43"/>
    <mergeCell ref="I43:K43"/>
    <mergeCell ref="A5:E5"/>
    <mergeCell ref="A22:B22"/>
    <mergeCell ref="A43:B43"/>
    <mergeCell ref="A124:B124"/>
    <mergeCell ref="I124:K124"/>
    <mergeCell ref="F124:H124"/>
    <mergeCell ref="F22:H22"/>
    <mergeCell ref="F5:H5"/>
    <mergeCell ref="J153:K153"/>
    <mergeCell ref="C179:E179"/>
    <mergeCell ref="F179:I179"/>
    <mergeCell ref="J154:K154"/>
    <mergeCell ref="J155:K155"/>
    <mergeCell ref="J156:K156"/>
    <mergeCell ref="J161:K161"/>
    <mergeCell ref="C165:E165"/>
    <mergeCell ref="F165:I165"/>
    <mergeCell ref="J165:K165"/>
    <mergeCell ref="C160:E160"/>
    <mergeCell ref="B163:K163"/>
    <mergeCell ref="J157:K157"/>
    <mergeCell ref="J158:K158"/>
    <mergeCell ref="C169:E169"/>
    <mergeCell ref="F169:I169"/>
    <mergeCell ref="J169:K169"/>
    <mergeCell ref="F156:I156"/>
    <mergeCell ref="F157:I157"/>
    <mergeCell ref="F158:I158"/>
    <mergeCell ref="F160:I160"/>
    <mergeCell ref="C161:E161"/>
    <mergeCell ref="C167:E167"/>
    <mergeCell ref="F167:I167"/>
    <mergeCell ref="A138:B138"/>
    <mergeCell ref="A139:B139"/>
    <mergeCell ref="F151:I151"/>
    <mergeCell ref="J147:K147"/>
    <mergeCell ref="J148:K148"/>
    <mergeCell ref="J149:K149"/>
    <mergeCell ref="J150:K150"/>
    <mergeCell ref="J151:K151"/>
    <mergeCell ref="C150:E150"/>
    <mergeCell ref="C151:E151"/>
    <mergeCell ref="I240:K240"/>
    <mergeCell ref="B240:H240"/>
    <mergeCell ref="C237:D237"/>
    <mergeCell ref="E237:F237"/>
    <mergeCell ref="E236:F236"/>
    <mergeCell ref="C236:D236"/>
    <mergeCell ref="I238:K238"/>
    <mergeCell ref="I239:K239"/>
    <mergeCell ref="G237:H237"/>
    <mergeCell ref="B238:H238"/>
    <mergeCell ref="B239:H239"/>
    <mergeCell ref="I237:K237"/>
    <mergeCell ref="A1:K1"/>
    <mergeCell ref="A2:K2"/>
    <mergeCell ref="C227:D227"/>
    <mergeCell ref="F205:I205"/>
    <mergeCell ref="C208:E208"/>
    <mergeCell ref="F208:I208"/>
    <mergeCell ref="G225:H225"/>
    <mergeCell ref="C159:E159"/>
    <mergeCell ref="I227:K227"/>
    <mergeCell ref="C221:D221"/>
    <mergeCell ref="E221:F221"/>
    <mergeCell ref="G221:H221"/>
    <mergeCell ref="C223:D223"/>
    <mergeCell ref="E223:F223"/>
    <mergeCell ref="G223:H223"/>
    <mergeCell ref="I225:K225"/>
    <mergeCell ref="I5:K5"/>
    <mergeCell ref="I22:K22"/>
    <mergeCell ref="F137:H137"/>
    <mergeCell ref="F138:H138"/>
    <mergeCell ref="F139:H139"/>
    <mergeCell ref="B146:K146"/>
    <mergeCell ref="C147:E147"/>
    <mergeCell ref="C148:E148"/>
    <mergeCell ref="A3:K3"/>
    <mergeCell ref="G229:H229"/>
    <mergeCell ref="J197:K197"/>
    <mergeCell ref="E219:F219"/>
    <mergeCell ref="F191:H191"/>
    <mergeCell ref="C225:D225"/>
    <mergeCell ref="E225:F225"/>
    <mergeCell ref="B224:K224"/>
    <mergeCell ref="F161:I161"/>
    <mergeCell ref="J160:K160"/>
    <mergeCell ref="J180:K180"/>
    <mergeCell ref="J196:K196"/>
    <mergeCell ref="J152:K152"/>
    <mergeCell ref="C166:E166"/>
    <mergeCell ref="F166:I166"/>
    <mergeCell ref="J179:K179"/>
    <mergeCell ref="C180:E180"/>
    <mergeCell ref="F180:I180"/>
    <mergeCell ref="C149:E149"/>
    <mergeCell ref="C152:E152"/>
    <mergeCell ref="F159:I159"/>
    <mergeCell ref="J159:K159"/>
    <mergeCell ref="A216:B216"/>
    <mergeCell ref="C198:E198"/>
    <mergeCell ref="C233:D233"/>
    <mergeCell ref="G232:H232"/>
    <mergeCell ref="E232:F232"/>
    <mergeCell ref="G219:H219"/>
    <mergeCell ref="F192:H192"/>
    <mergeCell ref="E227:F227"/>
    <mergeCell ref="G227:H227"/>
    <mergeCell ref="C217:D217"/>
    <mergeCell ref="E217:F217"/>
    <mergeCell ref="G217:H217"/>
    <mergeCell ref="C219:D219"/>
    <mergeCell ref="C212:E212"/>
    <mergeCell ref="F212:I212"/>
    <mergeCell ref="C214:E214"/>
    <mergeCell ref="F214:I214"/>
  </mergeCells>
  <phoneticPr fontId="0" type="noConversion"/>
  <pageMargins left="0.51181102362204722" right="0.23622047244094491" top="0.86614173228346458" bottom="0.70866141732283472" header="0.27559055118110237" footer="0.23622047244094491"/>
  <pageSetup paperSize="9" scale="91" orientation="portrait" r:id="rId1"/>
  <headerFooter alignWithMargins="0">
    <oddHeader>&amp;L&amp;"Arial Narrow,Normál"&amp;8Telki zöldterület-fenntartás 2018
&amp;R&amp;"Arial Narrow,Normál"&amp;8Extenzív területek</oddHeader>
    <oddFooter>&amp;C&amp;"Arial CE,Dőlt"&amp;8&amp;P/&amp;N oldal</oddFooter>
  </headerFooter>
  <rowBreaks count="4" manualBreakCount="4">
    <brk id="41" max="16383" man="1"/>
    <brk id="122" max="16383" man="1"/>
    <brk id="175" max="16383" man="1"/>
    <brk id="2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Műszak</dc:creator>
  <cp:lastModifiedBy>Aljegyző</cp:lastModifiedBy>
  <cp:lastPrinted>2017-02-20T07:38:27Z</cp:lastPrinted>
  <dcterms:created xsi:type="dcterms:W3CDTF">2006-12-03T17:09:23Z</dcterms:created>
  <dcterms:modified xsi:type="dcterms:W3CDTF">2018-02-09T10:35:08Z</dcterms:modified>
</cp:coreProperties>
</file>