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T:\1.BIZOTTSÁGOK\PÜB\2018\02.12\"/>
    </mc:Choice>
  </mc:AlternateContent>
  <bookViews>
    <workbookView xWindow="0" yWindow="0" windowWidth="20490" windowHeight="7530"/>
  </bookViews>
  <sheets>
    <sheet name="Munka1" sheetId="1" r:id="rId1"/>
    <sheet name="Munka2" sheetId="2" r:id="rId2"/>
    <sheet name="Munka3" sheetId="3" r:id="rId3"/>
  </sheets>
  <definedNames>
    <definedName name="_xlnm.Print_Area" localSheetId="0">Munka1!$A$1:$O$51</definedName>
  </definedNames>
  <calcPr calcId="162913"/>
</workbook>
</file>

<file path=xl/calcChain.xml><?xml version="1.0" encoding="utf-8"?>
<calcChain xmlns="http://schemas.openxmlformats.org/spreadsheetml/2006/main">
  <c r="N19" i="1" l="1"/>
  <c r="F41" i="1" s="1"/>
  <c r="L41" i="1" s="1"/>
  <c r="N11" i="1"/>
  <c r="F33" i="1" s="1"/>
  <c r="L33" i="1" s="1"/>
  <c r="N12" i="1"/>
  <c r="F34" i="1" s="1"/>
  <c r="L34" i="1" s="1"/>
  <c r="N13" i="1"/>
  <c r="F35" i="1" s="1"/>
  <c r="L35" i="1" s="1"/>
  <c r="N14" i="1"/>
  <c r="F36" i="1" s="1"/>
  <c r="L36" i="1" s="1"/>
  <c r="N16" i="1"/>
  <c r="F38" i="1" s="1"/>
  <c r="L38" i="1" s="1"/>
  <c r="N17" i="1"/>
  <c r="F39" i="1" s="1"/>
  <c r="L39" i="1" s="1"/>
  <c r="N18" i="1"/>
  <c r="F40" i="1" s="1"/>
  <c r="L40" i="1" s="1"/>
  <c r="N20" i="1"/>
  <c r="F42" i="1" s="1"/>
  <c r="L42" i="1" s="1"/>
  <c r="N22" i="1"/>
  <c r="F44" i="1" s="1"/>
  <c r="L44" i="1" s="1"/>
  <c r="L45" i="1"/>
  <c r="L46" i="1"/>
  <c r="N25" i="1"/>
  <c r="F47" i="1" s="1"/>
  <c r="L47" i="1" s="1"/>
  <c r="N26" i="1"/>
  <c r="F48" i="1" s="1"/>
  <c r="L48" i="1" s="1"/>
  <c r="N9" i="1"/>
  <c r="N24" i="1"/>
  <c r="N23" i="1"/>
  <c r="L49" i="1" l="1"/>
  <c r="L50" i="1" l="1"/>
  <c r="L51" i="1" s="1"/>
</calcChain>
</file>

<file path=xl/sharedStrings.xml><?xml version="1.0" encoding="utf-8"?>
<sst xmlns="http://schemas.openxmlformats.org/spreadsheetml/2006/main" count="134" uniqueCount="79">
  <si>
    <t>munkavégzés leírása</t>
  </si>
  <si>
    <t>1.1</t>
  </si>
  <si>
    <t>db</t>
  </si>
  <si>
    <t>1.2</t>
  </si>
  <si>
    <t>1.2.1</t>
  </si>
  <si>
    <t>m2</t>
  </si>
  <si>
    <t>1.2.3</t>
  </si>
  <si>
    <t>1.2.4</t>
  </si>
  <si>
    <t>1.2.5</t>
  </si>
  <si>
    <t>1.3</t>
  </si>
  <si>
    <t>1.3.1</t>
  </si>
  <si>
    <t>Gyepfelületek ápolása</t>
  </si>
  <si>
    <t>1.1.1</t>
  </si>
  <si>
    <t>1.1.2</t>
  </si>
  <si>
    <t>1.1.3</t>
  </si>
  <si>
    <t>1.1.6</t>
  </si>
  <si>
    <t>zöldterületet szegélyező gyepsávok, árkok, padkák kaszálása damilos motoros kaszával</t>
  </si>
  <si>
    <t>cserjefoltok szakszerű tavaszi/őszi metszése, hulladék elszállítása</t>
  </si>
  <si>
    <t>műfüves labdarúgópálya tisztítása, gépi seprűzése, őszi lombeltakarítása</t>
  </si>
  <si>
    <t>No.</t>
  </si>
  <si>
    <t>cserjefoltok műtrágyázása NPK 15:15:15 25 gr/m2/alk.</t>
  </si>
  <si>
    <t>Közpark</t>
  </si>
  <si>
    <t>Pajta környék</t>
  </si>
  <si>
    <t>ÖSSZESEN:</t>
  </si>
  <si>
    <t>átalány</t>
  </si>
  <si>
    <t>gyepfelületek tavaszi tisztítása: gépi gyepszellőztetés, gereblyézés, hengerlés, egyenetlenségek, vakondtúrások eltávolítása, hulladék elszállítása</t>
  </si>
  <si>
    <t>Skate park</t>
  </si>
  <si>
    <t>Játszótér - Tulipán u.</t>
  </si>
  <si>
    <t>Játszótér - Öszapó u.</t>
  </si>
  <si>
    <t>Játszótér - Mandula köz</t>
  </si>
  <si>
    <t>kertberendezések, padok, pavillon, kerékpártartók, ivókút, táblák, játékok stb. karbantartása</t>
  </si>
  <si>
    <t xml:space="preserve"> öntöző rendszer komplett üzemeltetése, karbantartása, </t>
  </si>
  <si>
    <t>erdei aljnövényzet gondozás, gyomtalanítása, metszése</t>
  </si>
  <si>
    <t xml:space="preserve">cserjefoltok gondozása:  gyomlálás, szélvágás, növényvédelem, </t>
  </si>
  <si>
    <t>útfelületek karbantartása: seprés nyírások alkalmával, szükség esetén vegyszeres gyomírtás, szegélyvágás az utak mentén évi min. 2 alkalommal</t>
  </si>
  <si>
    <t>futópálya karbantartása: gyomtalanítás, egyengetés</t>
  </si>
  <si>
    <t>gyepfelületek gépi kaszálása hetente, kaszálék gyűjtése és elszállítása, őszi lombgyűjtés, szüség esetén károkozók elleni fellépés</t>
  </si>
  <si>
    <t>gyepfelületek műtrágyázása speciális hosszú hatású gyeptrágyával (COMPO, Eurogreen, Scotts etc.) 25 gr/m2/alk.</t>
  </si>
  <si>
    <t>gondozandó ingatlan hrsz-a</t>
  </si>
  <si>
    <t>gondozandó ingatlan teljes területe</t>
  </si>
  <si>
    <t>935/2</t>
  </si>
  <si>
    <t>418/13</t>
  </si>
  <si>
    <t>764/1</t>
  </si>
  <si>
    <t>723/4</t>
  </si>
  <si>
    <t>714/6</t>
  </si>
  <si>
    <t>83, 148</t>
  </si>
  <si>
    <t>Cserjefoltok és fák ápolása</t>
  </si>
  <si>
    <t>1.2.2</t>
  </si>
  <si>
    <t>1.3.2</t>
  </si>
  <si>
    <t>1.3.3</t>
  </si>
  <si>
    <t>1.3.4</t>
  </si>
  <si>
    <t>1.3.5</t>
  </si>
  <si>
    <t>Játszótér - Muskátli utca</t>
  </si>
  <si>
    <t>fák metszése, tőhajtások eltávolítása, növényvédelme, karózás igazítása, fatányérok gyomtalanítása</t>
  </si>
  <si>
    <t>mennyiségek</t>
  </si>
  <si>
    <t>mennyiségi egység</t>
  </si>
  <si>
    <t>mennyiség</t>
  </si>
  <si>
    <t>egységár</t>
  </si>
  <si>
    <t>MUNKÁLATOK</t>
  </si>
  <si>
    <t>objektum</t>
  </si>
  <si>
    <t>munkavégzések száma</t>
  </si>
  <si>
    <t xml:space="preserve">összár (menny. x munkavégzés száma x egységár) </t>
  </si>
  <si>
    <t>ÖSSZESEN NETTÓ:</t>
  </si>
  <si>
    <t>27% ÁFA:</t>
  </si>
  <si>
    <t>MINDÖSSZESEN (BRUTTÓ):</t>
  </si>
  <si>
    <t xml:space="preserve">munkavégzések száma </t>
  </si>
  <si>
    <t>Kimutatás az elvégzendő munkákról</t>
  </si>
  <si>
    <t>gyepfelületek gépi kaszálása 2 hetente, kaszálék gyűjtése és elszállítása, őszi lombgyűjtés, szüség esetén károkozók elleni fellépés</t>
  </si>
  <si>
    <t>erdei aljnövényzet gondozása, gyomtalanítása, metszése</t>
  </si>
  <si>
    <t xml:space="preserve"> öntöző rendszer komplett üzemeltetése, karbantartása anyagköltséggel (anyagköltségkeret: 100.000 Ft/év anyagbeszerzési számlák alapján történő elszámolás)</t>
  </si>
  <si>
    <t>gyepfelületek műtrágyázása speciális hosszú hatású (2-3 hónap) gyeptrágyával 25 gr/m2/alk.</t>
  </si>
  <si>
    <t>egyéb munkák</t>
  </si>
  <si>
    <t>Tengelice u. óvoda</t>
  </si>
  <si>
    <t>Harangvirág u. óvoda</t>
  </si>
  <si>
    <t>731/8</t>
  </si>
  <si>
    <t>1348/1</t>
  </si>
  <si>
    <t xml:space="preserve">Intenzív fenntartású területek (játszóterek, közpark, óvodák és Pajta környéke) </t>
  </si>
  <si>
    <t xml:space="preserve"> </t>
  </si>
  <si>
    <t>Telki - Zöldterületfenntartás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</si>
</sst>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Ft&quot;_-;\-* #,##0.00\ &quot;Ft&quot;_-;_-* &quot;-&quot;??\ &quot;Ft&quot;_-;_-@_-"/>
    <numFmt numFmtId="43" formatCode="_-* #,##0.00\ _F_t_-;\-* #,##0.00\ _F_t_-;_-* &quot;-&quot;??\ _F_t_-;_-@_-"/>
    <numFmt numFmtId="164" formatCode="_-* #,##0\ _F_t_-;\-* #,##0\ _F_t_-;_-* &quot;-&quot;??\ _F_t_-;_-@_-"/>
    <numFmt numFmtId="165" formatCode="_-* #,##0.00\ [$€-1]_-;\-* #,##0.00\ [$€-1]_-;_-* &quot;-&quot;??\ [$€-1]_-"/>
    <numFmt numFmtId="166" formatCode="_-* #,##0\ &quot;Ft&quot;_-;\-* #,##0\ &quot;Ft&quot;_-;_-* &quot;-&quot;??\ &quot;Ft&quot;_-;_-@_-"/>
  </numFmts>
  <fonts count="10" x14ac:knownFonts="1">
    <font>
      <sz val="10"/>
      <name val="Arial CE"/>
      <charset val="238"/>
    </font>
    <font>
      <sz val="10"/>
      <name val="Arial CE"/>
      <charset val="238"/>
    </font>
    <font>
      <b/>
      <sz val="11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8"/>
      <color indexed="8"/>
      <name val="Arial Narrow"/>
      <family val="2"/>
    </font>
    <font>
      <sz val="11"/>
      <name val="Arial Narrow"/>
      <family val="2"/>
    </font>
    <font>
      <b/>
      <sz val="8"/>
      <name val="Arial Narrow"/>
      <family val="2"/>
      <charset val="238"/>
    </font>
    <font>
      <b/>
      <sz val="10"/>
      <name val="Arial Narrow"/>
      <family val="2"/>
      <charset val="238"/>
    </font>
    <font>
      <b/>
      <sz val="12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3" fillId="0" borderId="0" xfId="0" applyFont="1" applyAlignment="1">
      <alignment vertical="center" wrapText="1"/>
    </xf>
    <xf numFmtId="49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4" fillId="0" borderId="5" xfId="2" applyNumberFormat="1" applyFont="1" applyBorder="1" applyAlignment="1">
      <alignment horizontal="center" vertical="center" wrapText="1"/>
    </xf>
    <xf numFmtId="164" fontId="4" fillId="0" borderId="6" xfId="2" applyNumberFormat="1" applyFont="1" applyBorder="1" applyAlignment="1">
      <alignment horizontal="center" vertical="center" wrapText="1"/>
    </xf>
    <xf numFmtId="49" fontId="3" fillId="3" borderId="7" xfId="0" applyNumberFormat="1" applyFont="1" applyFill="1" applyBorder="1" applyAlignment="1">
      <alignment vertical="center" wrapText="1"/>
    </xf>
    <xf numFmtId="0" fontId="3" fillId="3" borderId="8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 wrapText="1"/>
    </xf>
    <xf numFmtId="164" fontId="4" fillId="3" borderId="8" xfId="2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164" fontId="4" fillId="0" borderId="3" xfId="2" applyNumberFormat="1" applyFont="1" applyBorder="1" applyAlignment="1">
      <alignment horizontal="center" vertical="center" wrapText="1"/>
    </xf>
    <xf numFmtId="164" fontId="4" fillId="0" borderId="10" xfId="2" applyNumberFormat="1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164" fontId="4" fillId="0" borderId="12" xfId="2" applyNumberFormat="1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2" applyNumberFormat="1" applyFont="1" applyBorder="1" applyAlignment="1">
      <alignment horizontal="center" vertical="center" wrapText="1"/>
    </xf>
    <xf numFmtId="164" fontId="5" fillId="0" borderId="12" xfId="2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49" fontId="4" fillId="0" borderId="13" xfId="0" applyNumberFormat="1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164" fontId="4" fillId="0" borderId="14" xfId="2" applyNumberFormat="1" applyFont="1" applyBorder="1" applyAlignment="1">
      <alignment horizontal="center" vertical="center" wrapText="1"/>
    </xf>
    <xf numFmtId="49" fontId="4" fillId="0" borderId="15" xfId="0" applyNumberFormat="1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164" fontId="4" fillId="0" borderId="17" xfId="2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166" fontId="7" fillId="0" borderId="8" xfId="0" applyNumberFormat="1" applyFont="1" applyBorder="1" applyAlignment="1">
      <alignment vertical="center" wrapText="1"/>
    </xf>
    <xf numFmtId="49" fontId="4" fillId="3" borderId="18" xfId="0" applyNumberFormat="1" applyFont="1" applyFill="1" applyBorder="1" applyAlignment="1">
      <alignment vertical="center" wrapText="1"/>
    </xf>
    <xf numFmtId="49" fontId="3" fillId="4" borderId="11" xfId="0" applyNumberFormat="1" applyFont="1" applyFill="1" applyBorder="1" applyAlignment="1">
      <alignment vertical="center" wrapText="1"/>
    </xf>
    <xf numFmtId="49" fontId="7" fillId="0" borderId="11" xfId="0" applyNumberFormat="1" applyFont="1" applyBorder="1" applyAlignment="1">
      <alignment vertical="center" wrapText="1"/>
    </xf>
    <xf numFmtId="166" fontId="7" fillId="0" borderId="19" xfId="0" applyNumberFormat="1" applyFont="1" applyBorder="1" applyAlignment="1">
      <alignment vertical="center" wrapText="1"/>
    </xf>
    <xf numFmtId="0" fontId="3" fillId="2" borderId="20" xfId="0" applyFont="1" applyFill="1" applyBorder="1" applyAlignment="1">
      <alignment horizontal="center" vertical="center" wrapText="1"/>
    </xf>
    <xf numFmtId="49" fontId="3" fillId="0" borderId="21" xfId="0" applyNumberFormat="1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textRotation="90" wrapText="1"/>
    </xf>
    <xf numFmtId="164" fontId="3" fillId="0" borderId="24" xfId="2" applyNumberFormat="1" applyFont="1" applyBorder="1" applyAlignment="1">
      <alignment horizontal="center" vertical="center" wrapText="1"/>
    </xf>
    <xf numFmtId="164" fontId="3" fillId="3" borderId="23" xfId="2" applyNumberFormat="1" applyFont="1" applyFill="1" applyBorder="1" applyAlignment="1">
      <alignment horizontal="center" vertical="center" wrapText="1"/>
    </xf>
    <xf numFmtId="164" fontId="3" fillId="0" borderId="25" xfId="2" applyNumberFormat="1" applyFont="1" applyBorder="1" applyAlignment="1">
      <alignment horizontal="center" vertical="center" wrapText="1"/>
    </xf>
    <xf numFmtId="164" fontId="3" fillId="0" borderId="23" xfId="2" applyNumberFormat="1" applyFont="1" applyBorder="1" applyAlignment="1">
      <alignment horizontal="center" vertical="center" wrapText="1"/>
    </xf>
    <xf numFmtId="164" fontId="3" fillId="0" borderId="26" xfId="2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wrapText="1"/>
    </xf>
    <xf numFmtId="49" fontId="9" fillId="0" borderId="0" xfId="0" applyNumberFormat="1" applyFont="1" applyAlignment="1">
      <alignment horizontal="left" vertical="center" wrapText="1"/>
    </xf>
    <xf numFmtId="164" fontId="4" fillId="0" borderId="4" xfId="2" applyNumberFormat="1" applyFont="1" applyBorder="1" applyAlignment="1">
      <alignment horizontal="center" vertical="center" wrapText="1"/>
    </xf>
    <xf numFmtId="164" fontId="4" fillId="0" borderId="16" xfId="2" applyNumberFormat="1" applyFont="1" applyBorder="1" applyAlignment="1">
      <alignment horizontal="center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9" fontId="4" fillId="0" borderId="21" xfId="0" applyNumberFormat="1" applyFont="1" applyBorder="1" applyAlignment="1">
      <alignment vertical="center" wrapText="1"/>
    </xf>
    <xf numFmtId="49" fontId="3" fillId="3" borderId="8" xfId="0" applyNumberFormat="1" applyFont="1" applyFill="1" applyBorder="1" applyAlignment="1">
      <alignment horizontal="center" vertical="center" wrapText="1"/>
    </xf>
    <xf numFmtId="49" fontId="3" fillId="3" borderId="23" xfId="0" applyNumberFormat="1" applyFont="1" applyFill="1" applyBorder="1" applyAlignment="1">
      <alignment horizontal="center" vertical="center" wrapText="1"/>
    </xf>
    <xf numFmtId="166" fontId="8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166" fontId="4" fillId="0" borderId="4" xfId="2" applyNumberFormat="1" applyFont="1" applyBorder="1" applyAlignment="1">
      <alignment horizontal="center" vertical="center" wrapText="1"/>
    </xf>
    <xf numFmtId="166" fontId="4" fillId="0" borderId="30" xfId="2" applyNumberFormat="1" applyFont="1" applyBorder="1" applyAlignment="1">
      <alignment horizontal="center" vertical="center" wrapText="1"/>
    </xf>
    <xf numFmtId="166" fontId="4" fillId="0" borderId="16" xfId="2" applyNumberFormat="1" applyFont="1" applyBorder="1" applyAlignment="1">
      <alignment horizontal="center" vertical="center" wrapText="1"/>
    </xf>
    <xf numFmtId="166" fontId="4" fillId="0" borderId="31" xfId="2" applyNumberFormat="1" applyFont="1" applyBorder="1" applyAlignment="1">
      <alignment horizontal="center" vertical="center" wrapText="1"/>
    </xf>
    <xf numFmtId="164" fontId="4" fillId="0" borderId="4" xfId="2" applyNumberFormat="1" applyFont="1" applyBorder="1" applyAlignment="1">
      <alignment horizontal="center" vertical="center" wrapText="1"/>
    </xf>
    <xf numFmtId="44" fontId="4" fillId="5" borderId="4" xfId="2" applyNumberFormat="1" applyFont="1" applyFill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166" fontId="8" fillId="0" borderId="28" xfId="0" applyNumberFormat="1" applyFont="1" applyBorder="1" applyAlignment="1">
      <alignment horizontal="center" vertical="center" wrapText="1"/>
    </xf>
    <xf numFmtId="0" fontId="4" fillId="0" borderId="16" xfId="2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2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 wrapText="1"/>
    </xf>
    <xf numFmtId="164" fontId="4" fillId="0" borderId="16" xfId="2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44" fontId="4" fillId="5" borderId="16" xfId="2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left" vertical="center" wrapText="1"/>
    </xf>
    <xf numFmtId="49" fontId="6" fillId="0" borderId="0" xfId="0" applyNumberFormat="1" applyFont="1" applyAlignment="1">
      <alignment horizontal="center" vertical="center" wrapText="1"/>
    </xf>
    <xf numFmtId="0" fontId="3" fillId="4" borderId="12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left" vertical="center" wrapText="1"/>
    </xf>
    <xf numFmtId="0" fontId="3" fillId="4" borderId="19" xfId="0" applyFont="1" applyFill="1" applyBorder="1" applyAlignment="1">
      <alignment horizontal="left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textRotation="90" wrapText="1"/>
    </xf>
    <xf numFmtId="0" fontId="4" fillId="0" borderId="10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 wrapText="1"/>
    </xf>
    <xf numFmtId="0" fontId="3" fillId="0" borderId="0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textRotation="90" wrapText="1"/>
    </xf>
    <xf numFmtId="0" fontId="3" fillId="0" borderId="27" xfId="0" applyFont="1" applyBorder="1" applyAlignment="1">
      <alignment horizontal="center" vertical="center" textRotation="90" wrapText="1"/>
    </xf>
    <xf numFmtId="0" fontId="3" fillId="0" borderId="25" xfId="0" applyFont="1" applyBorder="1" applyAlignment="1">
      <alignment horizontal="center" vertical="center" textRotation="90" wrapText="1"/>
    </xf>
  </cellXfs>
  <cellStyles count="3">
    <cellStyle name="Euro" xfId="1"/>
    <cellStyle name="Ezres" xfId="2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tabSelected="1" view="pageLayout" zoomScale="90" zoomScaleNormal="100" zoomScaleSheetLayoutView="115" zoomScalePageLayoutView="90" workbookViewId="0">
      <selection activeCell="L33" sqref="L33:M33"/>
    </sheetView>
  </sheetViews>
  <sheetFormatPr defaultColWidth="9.140625" defaultRowHeight="12.75" x14ac:dyDescent="0.2"/>
  <cols>
    <col min="1" max="1" width="3.85546875" style="2" customWidth="1"/>
    <col min="2" max="2" width="46.85546875" style="3" customWidth="1"/>
    <col min="3" max="3" width="12" style="4" customWidth="1"/>
    <col min="4" max="4" width="4.5703125" style="4" customWidth="1"/>
    <col min="5" max="11" width="7.5703125" style="4" customWidth="1"/>
    <col min="12" max="12" width="6.7109375" style="4" customWidth="1"/>
    <col min="13" max="13" width="7.28515625" style="4" customWidth="1"/>
    <col min="14" max="14" width="7.140625" style="4" bestFit="1" customWidth="1"/>
    <col min="15" max="15" width="6.42578125" style="4" customWidth="1"/>
    <col min="16" max="16384" width="9.140625" style="3"/>
  </cols>
  <sheetData>
    <row r="1" spans="1:17" ht="15.6" customHeight="1" x14ac:dyDescent="0.2">
      <c r="A1" s="79" t="s">
        <v>78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61"/>
      <c r="N1" s="61"/>
      <c r="O1" s="61"/>
    </row>
    <row r="2" spans="1:17" s="1" customFormat="1" ht="13.9" customHeight="1" x14ac:dyDescent="0.2">
      <c r="A2" s="80" t="s">
        <v>76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60"/>
      <c r="N2" s="60"/>
      <c r="O2" s="60"/>
    </row>
    <row r="3" spans="1:17" s="1" customFormat="1" ht="16.5" x14ac:dyDescent="0.2">
      <c r="A3" s="97" t="s">
        <v>66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59"/>
      <c r="O3" s="59"/>
    </row>
    <row r="4" spans="1:17" ht="13.5" thickBot="1" x14ac:dyDescent="0.25"/>
    <row r="5" spans="1:17" s="6" customFormat="1" ht="27" customHeight="1" thickBot="1" x14ac:dyDescent="0.25">
      <c r="A5" s="5" t="s">
        <v>19</v>
      </c>
      <c r="B5" s="47" t="s">
        <v>0</v>
      </c>
      <c r="C5" s="50" t="s">
        <v>65</v>
      </c>
      <c r="D5" s="101" t="s">
        <v>54</v>
      </c>
      <c r="E5" s="102"/>
      <c r="F5" s="102"/>
      <c r="G5" s="102"/>
      <c r="H5" s="102"/>
      <c r="I5" s="102"/>
      <c r="J5" s="102"/>
      <c r="K5" s="102"/>
      <c r="L5" s="102"/>
      <c r="M5" s="102"/>
      <c r="N5" s="103"/>
      <c r="O5" s="51"/>
    </row>
    <row r="6" spans="1:17" s="1" customFormat="1" ht="42" customHeight="1" x14ac:dyDescent="0.2">
      <c r="A6" s="48"/>
      <c r="B6" s="109" t="s">
        <v>77</v>
      </c>
      <c r="C6" s="7"/>
      <c r="D6" s="8"/>
      <c r="E6" s="105" t="s">
        <v>26</v>
      </c>
      <c r="F6" s="105" t="s">
        <v>27</v>
      </c>
      <c r="G6" s="105" t="s">
        <v>28</v>
      </c>
      <c r="H6" s="105" t="s">
        <v>29</v>
      </c>
      <c r="I6" s="105" t="s">
        <v>21</v>
      </c>
      <c r="J6" s="105" t="s">
        <v>52</v>
      </c>
      <c r="K6" s="107" t="s">
        <v>22</v>
      </c>
      <c r="L6" s="104" t="s">
        <v>72</v>
      </c>
      <c r="M6" s="106" t="s">
        <v>73</v>
      </c>
      <c r="N6" s="112" t="s">
        <v>23</v>
      </c>
    </row>
    <row r="7" spans="1:17" s="1" customFormat="1" x14ac:dyDescent="0.2">
      <c r="A7" s="49"/>
      <c r="B7" s="110"/>
      <c r="C7" s="7"/>
      <c r="D7" s="9"/>
      <c r="E7" s="108"/>
      <c r="F7" s="108"/>
      <c r="G7" s="108"/>
      <c r="H7" s="108"/>
      <c r="I7" s="108"/>
      <c r="J7" s="108"/>
      <c r="K7" s="111"/>
      <c r="L7" s="105"/>
      <c r="M7" s="107"/>
      <c r="N7" s="113"/>
    </row>
    <row r="8" spans="1:17" s="1" customFormat="1" ht="14.45" customHeight="1" x14ac:dyDescent="0.2">
      <c r="A8" s="49"/>
      <c r="B8" s="89" t="s">
        <v>38</v>
      </c>
      <c r="C8" s="90"/>
      <c r="D8" s="9"/>
      <c r="E8" s="10" t="s">
        <v>40</v>
      </c>
      <c r="F8" s="10" t="s">
        <v>41</v>
      </c>
      <c r="G8" s="10">
        <v>1430</v>
      </c>
      <c r="H8" s="10" t="s">
        <v>42</v>
      </c>
      <c r="I8" s="10" t="s">
        <v>43</v>
      </c>
      <c r="J8" s="10" t="s">
        <v>44</v>
      </c>
      <c r="K8" s="52" t="s">
        <v>45</v>
      </c>
      <c r="L8" s="52" t="s">
        <v>75</v>
      </c>
      <c r="M8" s="52" t="s">
        <v>74</v>
      </c>
      <c r="N8" s="53"/>
    </row>
    <row r="9" spans="1:17" ht="14.45" customHeight="1" x14ac:dyDescent="0.2">
      <c r="A9" s="66"/>
      <c r="B9" s="95" t="s">
        <v>39</v>
      </c>
      <c r="C9" s="96"/>
      <c r="D9" s="11"/>
      <c r="E9" s="12">
        <v>4000</v>
      </c>
      <c r="F9" s="12">
        <v>2700</v>
      </c>
      <c r="G9" s="12">
        <v>1700</v>
      </c>
      <c r="H9" s="12">
        <v>1800</v>
      </c>
      <c r="I9" s="12">
        <v>7200</v>
      </c>
      <c r="J9" s="12">
        <v>2700</v>
      </c>
      <c r="K9" s="12">
        <v>3000</v>
      </c>
      <c r="L9" s="12">
        <v>4000</v>
      </c>
      <c r="M9" s="12">
        <v>4200</v>
      </c>
      <c r="N9" s="54">
        <f>SUM(E9:M9)</f>
        <v>31300</v>
      </c>
      <c r="O9" s="3"/>
    </row>
    <row r="10" spans="1:17" s="64" customFormat="1" ht="12.6" customHeight="1" x14ac:dyDescent="0.2">
      <c r="A10" s="64" t="s">
        <v>1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8"/>
      <c r="O10" s="65"/>
      <c r="P10" s="65"/>
      <c r="Q10" s="65"/>
    </row>
    <row r="11" spans="1:17" ht="29.25" customHeight="1" x14ac:dyDescent="0.2">
      <c r="A11" s="17" t="s">
        <v>12</v>
      </c>
      <c r="B11" s="18" t="s">
        <v>25</v>
      </c>
      <c r="C11" s="19">
        <v>1</v>
      </c>
      <c r="D11" s="20" t="s">
        <v>5</v>
      </c>
      <c r="E11" s="21">
        <v>1100</v>
      </c>
      <c r="F11" s="21">
        <v>1200</v>
      </c>
      <c r="G11" s="21">
        <v>1200</v>
      </c>
      <c r="H11" s="21">
        <v>1500</v>
      </c>
      <c r="I11" s="21">
        <v>3700</v>
      </c>
      <c r="J11" s="21">
        <v>1100</v>
      </c>
      <c r="K11" s="21">
        <v>1500</v>
      </c>
      <c r="L11" s="21">
        <v>2000</v>
      </c>
      <c r="M11" s="21">
        <v>2000</v>
      </c>
      <c r="N11" s="56">
        <f>SUM(E11:M11)</f>
        <v>15300</v>
      </c>
      <c r="O11" s="3"/>
    </row>
    <row r="12" spans="1:17" ht="29.25" customHeight="1" x14ac:dyDescent="0.2">
      <c r="A12" s="22" t="s">
        <v>13</v>
      </c>
      <c r="B12" s="23" t="s">
        <v>67</v>
      </c>
      <c r="C12" s="10">
        <v>16</v>
      </c>
      <c r="D12" s="62" t="s">
        <v>5</v>
      </c>
      <c r="E12" s="24">
        <v>1100</v>
      </c>
      <c r="F12" s="24">
        <v>1200</v>
      </c>
      <c r="G12" s="24">
        <v>1200</v>
      </c>
      <c r="H12" s="24">
        <v>1500</v>
      </c>
      <c r="I12" s="24">
        <v>3700</v>
      </c>
      <c r="J12" s="24">
        <v>1100</v>
      </c>
      <c r="K12" s="21">
        <v>1500</v>
      </c>
      <c r="L12" s="21">
        <v>2000</v>
      </c>
      <c r="M12" s="21">
        <v>2000</v>
      </c>
      <c r="N12" s="57">
        <f>SUM(E12:M12)</f>
        <v>15300</v>
      </c>
      <c r="O12" s="3"/>
    </row>
    <row r="13" spans="1:17" ht="29.25" customHeight="1" x14ac:dyDescent="0.2">
      <c r="A13" s="22" t="s">
        <v>14</v>
      </c>
      <c r="B13" s="23" t="s">
        <v>70</v>
      </c>
      <c r="C13" s="10">
        <v>2</v>
      </c>
      <c r="D13" s="62" t="s">
        <v>5</v>
      </c>
      <c r="E13" s="24">
        <v>1100</v>
      </c>
      <c r="F13" s="24">
        <v>1200</v>
      </c>
      <c r="G13" s="24">
        <v>1200</v>
      </c>
      <c r="H13" s="24">
        <v>1500</v>
      </c>
      <c r="I13" s="24">
        <v>3700</v>
      </c>
      <c r="J13" s="24">
        <v>1100</v>
      </c>
      <c r="K13" s="21">
        <v>1500</v>
      </c>
      <c r="L13" s="21">
        <v>2000</v>
      </c>
      <c r="M13" s="21">
        <v>2000</v>
      </c>
      <c r="N13" s="57">
        <f>SUM(E13:M13)</f>
        <v>15300</v>
      </c>
      <c r="O13" s="3"/>
    </row>
    <row r="14" spans="1:17" ht="24.6" customHeight="1" x14ac:dyDescent="0.2">
      <c r="A14" s="22" t="s">
        <v>15</v>
      </c>
      <c r="B14" s="23" t="s">
        <v>16</v>
      </c>
      <c r="C14" s="10">
        <v>16</v>
      </c>
      <c r="D14" s="62" t="s">
        <v>5</v>
      </c>
      <c r="E14" s="24">
        <v>0</v>
      </c>
      <c r="F14" s="24">
        <v>700</v>
      </c>
      <c r="G14" s="24">
        <v>300</v>
      </c>
      <c r="H14" s="24">
        <v>100</v>
      </c>
      <c r="I14" s="24">
        <v>400</v>
      </c>
      <c r="J14" s="24">
        <v>900</v>
      </c>
      <c r="K14" s="24">
        <v>150</v>
      </c>
      <c r="L14" s="24">
        <v>400</v>
      </c>
      <c r="M14" s="24">
        <v>200</v>
      </c>
      <c r="N14" s="57">
        <f>SUM(E14:M14)</f>
        <v>3150</v>
      </c>
      <c r="O14" s="3"/>
    </row>
    <row r="15" spans="1:17" ht="12.6" customHeight="1" x14ac:dyDescent="0.2">
      <c r="A15" s="13" t="s">
        <v>3</v>
      </c>
      <c r="B15" s="14" t="s">
        <v>46</v>
      </c>
      <c r="C15" s="15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55"/>
      <c r="O15" s="3"/>
    </row>
    <row r="16" spans="1:17" s="30" customFormat="1" ht="25.5" x14ac:dyDescent="0.2">
      <c r="A16" s="25" t="s">
        <v>4</v>
      </c>
      <c r="B16" s="26" t="s">
        <v>17</v>
      </c>
      <c r="C16" s="27">
        <v>1</v>
      </c>
      <c r="D16" s="28" t="s">
        <v>5</v>
      </c>
      <c r="E16" s="29">
        <v>400</v>
      </c>
      <c r="F16" s="29">
        <v>140</v>
      </c>
      <c r="G16" s="29">
        <v>80</v>
      </c>
      <c r="H16" s="29">
        <v>250</v>
      </c>
      <c r="I16" s="29">
        <v>600</v>
      </c>
      <c r="J16" s="29">
        <v>150</v>
      </c>
      <c r="K16" s="29">
        <v>500</v>
      </c>
      <c r="L16" s="29">
        <v>620</v>
      </c>
      <c r="M16" s="29">
        <v>230</v>
      </c>
      <c r="N16" s="57">
        <f>SUM(E16:M16)</f>
        <v>2970</v>
      </c>
    </row>
    <row r="17" spans="1:15" ht="25.5" x14ac:dyDescent="0.2">
      <c r="A17" s="22" t="s">
        <v>47</v>
      </c>
      <c r="B17" s="23" t="s">
        <v>33</v>
      </c>
      <c r="C17" s="10">
        <v>7</v>
      </c>
      <c r="D17" s="62" t="s">
        <v>5</v>
      </c>
      <c r="E17" s="24">
        <v>400</v>
      </c>
      <c r="F17" s="24">
        <v>140</v>
      </c>
      <c r="G17" s="24">
        <v>80</v>
      </c>
      <c r="H17" s="24">
        <v>250</v>
      </c>
      <c r="I17" s="24">
        <v>600</v>
      </c>
      <c r="J17" s="24">
        <v>150</v>
      </c>
      <c r="K17" s="29">
        <v>500</v>
      </c>
      <c r="L17" s="24">
        <v>620</v>
      </c>
      <c r="M17" s="24">
        <v>230</v>
      </c>
      <c r="N17" s="57">
        <f>SUM(E17:M17)</f>
        <v>2970</v>
      </c>
      <c r="O17" s="3"/>
    </row>
    <row r="18" spans="1:15" ht="25.5" x14ac:dyDescent="0.2">
      <c r="A18" s="22" t="s">
        <v>6</v>
      </c>
      <c r="B18" s="23" t="s">
        <v>20</v>
      </c>
      <c r="C18" s="10">
        <v>2</v>
      </c>
      <c r="D18" s="62" t="s">
        <v>5</v>
      </c>
      <c r="E18" s="24">
        <v>400</v>
      </c>
      <c r="F18" s="24">
        <v>140</v>
      </c>
      <c r="G18" s="24">
        <v>80</v>
      </c>
      <c r="H18" s="24">
        <v>250</v>
      </c>
      <c r="I18" s="24">
        <v>600</v>
      </c>
      <c r="J18" s="24">
        <v>150</v>
      </c>
      <c r="K18" s="29">
        <v>500</v>
      </c>
      <c r="L18" s="24">
        <v>620</v>
      </c>
      <c r="M18" s="24">
        <v>230</v>
      </c>
      <c r="N18" s="57">
        <f>SUM(E18:M18)</f>
        <v>2970</v>
      </c>
      <c r="O18" s="3"/>
    </row>
    <row r="19" spans="1:15" ht="25.5" x14ac:dyDescent="0.2">
      <c r="A19" s="22" t="s">
        <v>7</v>
      </c>
      <c r="B19" s="23" t="s">
        <v>68</v>
      </c>
      <c r="C19" s="10">
        <v>2</v>
      </c>
      <c r="D19" s="62" t="s">
        <v>5</v>
      </c>
      <c r="E19" s="24">
        <v>1500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9">
        <v>0</v>
      </c>
      <c r="L19" s="24">
        <v>0</v>
      </c>
      <c r="M19" s="24">
        <v>0</v>
      </c>
      <c r="N19" s="57">
        <f>SUM(E19:M19)</f>
        <v>1500</v>
      </c>
      <c r="O19" s="3"/>
    </row>
    <row r="20" spans="1:15" s="30" customFormat="1" ht="24.6" customHeight="1" x14ac:dyDescent="0.2">
      <c r="A20" s="25" t="s">
        <v>8</v>
      </c>
      <c r="B20" s="26" t="s">
        <v>53</v>
      </c>
      <c r="C20" s="27">
        <v>3</v>
      </c>
      <c r="D20" s="28" t="s">
        <v>2</v>
      </c>
      <c r="E20" s="29">
        <v>14</v>
      </c>
      <c r="F20" s="29">
        <v>20</v>
      </c>
      <c r="G20" s="29">
        <v>16</v>
      </c>
      <c r="H20" s="29">
        <v>25</v>
      </c>
      <c r="I20" s="29">
        <v>84</v>
      </c>
      <c r="J20" s="29">
        <v>30</v>
      </c>
      <c r="K20" s="29">
        <v>15</v>
      </c>
      <c r="L20" s="29">
        <v>31</v>
      </c>
      <c r="M20" s="29">
        <v>42</v>
      </c>
      <c r="N20" s="57">
        <f>SUM(E20:M20)</f>
        <v>277</v>
      </c>
    </row>
    <row r="21" spans="1:15" ht="12.6" customHeight="1" x14ac:dyDescent="0.2">
      <c r="A21" s="13" t="s">
        <v>9</v>
      </c>
      <c r="B21" s="14" t="s">
        <v>71</v>
      </c>
      <c r="C21" s="15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55"/>
      <c r="O21" s="3"/>
    </row>
    <row r="22" spans="1:15" ht="26.45" customHeight="1" x14ac:dyDescent="0.2">
      <c r="A22" s="22" t="s">
        <v>10</v>
      </c>
      <c r="B22" s="23" t="s">
        <v>34</v>
      </c>
      <c r="C22" s="10">
        <v>16</v>
      </c>
      <c r="D22" s="62" t="s">
        <v>5</v>
      </c>
      <c r="E22" s="24">
        <v>960</v>
      </c>
      <c r="F22" s="24">
        <v>300</v>
      </c>
      <c r="G22" s="24">
        <v>120</v>
      </c>
      <c r="H22" s="24">
        <v>180</v>
      </c>
      <c r="I22" s="24">
        <v>1200</v>
      </c>
      <c r="J22" s="24">
        <v>180</v>
      </c>
      <c r="K22" s="24">
        <v>500</v>
      </c>
      <c r="L22" s="24">
        <v>610</v>
      </c>
      <c r="M22" s="24">
        <v>750</v>
      </c>
      <c r="N22" s="57">
        <f>SUM(E22:M22)</f>
        <v>4800</v>
      </c>
      <c r="O22" s="3"/>
    </row>
    <row r="23" spans="1:15" ht="26.45" customHeight="1" x14ac:dyDescent="0.2">
      <c r="A23" s="22" t="s">
        <v>48</v>
      </c>
      <c r="B23" s="23" t="s">
        <v>30</v>
      </c>
      <c r="C23" s="10" t="s">
        <v>24</v>
      </c>
      <c r="D23" s="62"/>
      <c r="E23" s="24">
        <v>1</v>
      </c>
      <c r="F23" s="24">
        <v>1</v>
      </c>
      <c r="G23" s="24">
        <v>1</v>
      </c>
      <c r="H23" s="24">
        <v>1</v>
      </c>
      <c r="I23" s="24">
        <v>1</v>
      </c>
      <c r="J23" s="24">
        <v>1</v>
      </c>
      <c r="K23" s="24">
        <v>1</v>
      </c>
      <c r="L23" s="24">
        <v>610</v>
      </c>
      <c r="M23" s="24">
        <v>1</v>
      </c>
      <c r="N23" s="57">
        <f>SUM(E23:M23)</f>
        <v>618</v>
      </c>
      <c r="O23" s="3"/>
    </row>
    <row r="24" spans="1:15" ht="38.25" x14ac:dyDescent="0.2">
      <c r="A24" s="22" t="s">
        <v>49</v>
      </c>
      <c r="B24" s="23" t="s">
        <v>69</v>
      </c>
      <c r="C24" s="10" t="s">
        <v>24</v>
      </c>
      <c r="D24" s="62"/>
      <c r="E24" s="24">
        <v>1</v>
      </c>
      <c r="F24" s="24">
        <v>1</v>
      </c>
      <c r="G24" s="24">
        <v>1</v>
      </c>
      <c r="H24" s="24">
        <v>1</v>
      </c>
      <c r="I24" s="24">
        <v>1</v>
      </c>
      <c r="J24" s="62">
        <v>1</v>
      </c>
      <c r="K24" s="24">
        <v>1</v>
      </c>
      <c r="L24" s="24">
        <v>0</v>
      </c>
      <c r="M24" s="24">
        <v>1</v>
      </c>
      <c r="N24" s="57">
        <f>SUM(E24:M24)</f>
        <v>8</v>
      </c>
      <c r="O24" s="3"/>
    </row>
    <row r="25" spans="1:15" ht="25.5" x14ac:dyDescent="0.2">
      <c r="A25" s="31" t="s">
        <v>50</v>
      </c>
      <c r="B25" s="32" t="s">
        <v>35</v>
      </c>
      <c r="C25" s="33">
        <v>2</v>
      </c>
      <c r="D25" s="11" t="s">
        <v>5</v>
      </c>
      <c r="E25" s="34">
        <v>380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57">
        <f>SUM(E25:M25)</f>
        <v>380</v>
      </c>
      <c r="O25" s="3"/>
    </row>
    <row r="26" spans="1:15" ht="26.25" thickBot="1" x14ac:dyDescent="0.25">
      <c r="A26" s="35" t="s">
        <v>51</v>
      </c>
      <c r="B26" s="36" t="s">
        <v>18</v>
      </c>
      <c r="C26" s="37">
        <v>4</v>
      </c>
      <c r="D26" s="63" t="s">
        <v>5</v>
      </c>
      <c r="E26" s="38">
        <v>0</v>
      </c>
      <c r="F26" s="38">
        <v>0</v>
      </c>
      <c r="G26" s="38">
        <v>0</v>
      </c>
      <c r="H26" s="38">
        <v>0</v>
      </c>
      <c r="I26" s="38">
        <v>924</v>
      </c>
      <c r="J26" s="38"/>
      <c r="K26" s="38"/>
      <c r="L26" s="38">
        <v>0</v>
      </c>
      <c r="M26" s="38">
        <v>0</v>
      </c>
      <c r="N26" s="58">
        <f>SUM(E26:M26)</f>
        <v>924</v>
      </c>
      <c r="O26" s="3"/>
    </row>
    <row r="29" spans="1:15" ht="17.45" customHeight="1" x14ac:dyDescent="0.2">
      <c r="A29" s="91"/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83"/>
      <c r="O29" s="83"/>
    </row>
    <row r="30" spans="1:15" ht="11.45" customHeight="1" thickBot="1" x14ac:dyDescent="0.25"/>
    <row r="31" spans="1:15" ht="34.9" customHeight="1" x14ac:dyDescent="0.2">
      <c r="A31" s="43"/>
      <c r="B31" s="94" t="s">
        <v>58</v>
      </c>
      <c r="C31" s="94"/>
      <c r="D31" s="92" t="s">
        <v>55</v>
      </c>
      <c r="E31" s="92"/>
      <c r="F31" s="92" t="s">
        <v>56</v>
      </c>
      <c r="G31" s="92"/>
      <c r="H31" s="92" t="s">
        <v>60</v>
      </c>
      <c r="I31" s="92"/>
      <c r="J31" s="92" t="s">
        <v>57</v>
      </c>
      <c r="K31" s="92"/>
      <c r="L31" s="92" t="s">
        <v>61</v>
      </c>
      <c r="M31" s="93"/>
      <c r="N31" s="83"/>
      <c r="O31" s="83"/>
    </row>
    <row r="32" spans="1:15" ht="11.45" customHeight="1" x14ac:dyDescent="0.2">
      <c r="A32" s="44" t="s">
        <v>1</v>
      </c>
      <c r="B32" s="98" t="s">
        <v>11</v>
      </c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100"/>
      <c r="N32" s="83"/>
      <c r="O32" s="83"/>
    </row>
    <row r="33" spans="1:15" ht="23.45" customHeight="1" x14ac:dyDescent="0.2">
      <c r="A33" s="22" t="s">
        <v>12</v>
      </c>
      <c r="B33" s="87" t="s">
        <v>25</v>
      </c>
      <c r="C33" s="87"/>
      <c r="D33" s="77" t="s">
        <v>5</v>
      </c>
      <c r="E33" s="77"/>
      <c r="F33" s="77">
        <f>SUM(N11)</f>
        <v>15300</v>
      </c>
      <c r="G33" s="77"/>
      <c r="H33" s="84">
        <v>1</v>
      </c>
      <c r="I33" s="84"/>
      <c r="J33" s="78">
        <v>0</v>
      </c>
      <c r="K33" s="78"/>
      <c r="L33" s="73">
        <f>PRODUCT(F33,H33,J33)</f>
        <v>0</v>
      </c>
      <c r="M33" s="74"/>
      <c r="N33" s="83"/>
      <c r="O33" s="83"/>
    </row>
    <row r="34" spans="1:15" ht="23.45" customHeight="1" x14ac:dyDescent="0.2">
      <c r="A34" s="22" t="s">
        <v>13</v>
      </c>
      <c r="B34" s="87" t="s">
        <v>36</v>
      </c>
      <c r="C34" s="87"/>
      <c r="D34" s="77" t="s">
        <v>5</v>
      </c>
      <c r="E34" s="77"/>
      <c r="F34" s="77">
        <f>SUM(N12)</f>
        <v>15300</v>
      </c>
      <c r="G34" s="77"/>
      <c r="H34" s="84">
        <v>16</v>
      </c>
      <c r="I34" s="84"/>
      <c r="J34" s="78">
        <v>0</v>
      </c>
      <c r="K34" s="78"/>
      <c r="L34" s="73">
        <f>PRODUCT(F34,H34,J34)</f>
        <v>0</v>
      </c>
      <c r="M34" s="74"/>
      <c r="N34" s="83"/>
      <c r="O34" s="83"/>
    </row>
    <row r="35" spans="1:15" ht="24" customHeight="1" x14ac:dyDescent="0.2">
      <c r="A35" s="22" t="s">
        <v>14</v>
      </c>
      <c r="B35" s="87" t="s">
        <v>37</v>
      </c>
      <c r="C35" s="87"/>
      <c r="D35" s="77" t="s">
        <v>5</v>
      </c>
      <c r="E35" s="77"/>
      <c r="F35" s="77">
        <f>SUM(N13)</f>
        <v>15300</v>
      </c>
      <c r="G35" s="77"/>
      <c r="H35" s="84">
        <v>2</v>
      </c>
      <c r="I35" s="84"/>
      <c r="J35" s="78">
        <v>0</v>
      </c>
      <c r="K35" s="78"/>
      <c r="L35" s="73">
        <f>PRODUCT(F35,H35,J35)</f>
        <v>0</v>
      </c>
      <c r="M35" s="74"/>
      <c r="N35" s="83"/>
      <c r="O35" s="83"/>
    </row>
    <row r="36" spans="1:15" ht="15.6" customHeight="1" x14ac:dyDescent="0.2">
      <c r="A36" s="22" t="s">
        <v>15</v>
      </c>
      <c r="B36" s="87" t="s">
        <v>16</v>
      </c>
      <c r="C36" s="87"/>
      <c r="D36" s="77" t="s">
        <v>5</v>
      </c>
      <c r="E36" s="77"/>
      <c r="F36" s="77">
        <f>SUM(N14)</f>
        <v>3150</v>
      </c>
      <c r="G36" s="77"/>
      <c r="H36" s="84">
        <v>16</v>
      </c>
      <c r="I36" s="84"/>
      <c r="J36" s="78">
        <v>0</v>
      </c>
      <c r="K36" s="78"/>
      <c r="L36" s="73">
        <f>PRODUCT(F36,H36,J36)</f>
        <v>0</v>
      </c>
      <c r="M36" s="74"/>
      <c r="N36" s="83"/>
      <c r="O36" s="83"/>
    </row>
    <row r="37" spans="1:15" s="39" customFormat="1" ht="11.45" customHeight="1" x14ac:dyDescent="0.2">
      <c r="A37" s="45" t="s">
        <v>3</v>
      </c>
      <c r="B37" s="40" t="s">
        <v>46</v>
      </c>
      <c r="C37" s="41"/>
      <c r="D37" s="41"/>
      <c r="E37" s="41"/>
      <c r="F37" s="41"/>
      <c r="G37" s="41"/>
      <c r="H37" s="41"/>
      <c r="I37" s="41"/>
      <c r="J37" s="41"/>
      <c r="K37" s="41"/>
      <c r="L37" s="42"/>
      <c r="M37" s="46"/>
      <c r="N37" s="83"/>
      <c r="O37" s="83"/>
    </row>
    <row r="38" spans="1:15" ht="11.45" customHeight="1" x14ac:dyDescent="0.2">
      <c r="A38" s="22" t="s">
        <v>4</v>
      </c>
      <c r="B38" s="87" t="s">
        <v>17</v>
      </c>
      <c r="C38" s="87"/>
      <c r="D38" s="77" t="s">
        <v>5</v>
      </c>
      <c r="E38" s="77"/>
      <c r="F38" s="77">
        <f>SUM(N16)</f>
        <v>2970</v>
      </c>
      <c r="G38" s="77"/>
      <c r="H38" s="84">
        <v>1</v>
      </c>
      <c r="I38" s="84"/>
      <c r="J38" s="78">
        <v>0</v>
      </c>
      <c r="K38" s="78"/>
      <c r="L38" s="73">
        <f>PRODUCT(F38,H38,J38)</f>
        <v>0</v>
      </c>
      <c r="M38" s="74"/>
      <c r="N38" s="83"/>
      <c r="O38" s="83"/>
    </row>
    <row r="39" spans="1:15" ht="11.45" customHeight="1" x14ac:dyDescent="0.2">
      <c r="A39" s="22" t="s">
        <v>47</v>
      </c>
      <c r="B39" s="87" t="s">
        <v>33</v>
      </c>
      <c r="C39" s="87"/>
      <c r="D39" s="77" t="s">
        <v>5</v>
      </c>
      <c r="E39" s="77"/>
      <c r="F39" s="77">
        <f>SUM(N17)</f>
        <v>2970</v>
      </c>
      <c r="G39" s="77"/>
      <c r="H39" s="84">
        <v>7</v>
      </c>
      <c r="I39" s="84"/>
      <c r="J39" s="78">
        <v>0</v>
      </c>
      <c r="K39" s="78"/>
      <c r="L39" s="73">
        <f>PRODUCT(F39,H39,J39)</f>
        <v>0</v>
      </c>
      <c r="M39" s="74"/>
      <c r="N39" s="83"/>
      <c r="O39" s="83"/>
    </row>
    <row r="40" spans="1:15" ht="11.45" customHeight="1" x14ac:dyDescent="0.2">
      <c r="A40" s="22" t="s">
        <v>6</v>
      </c>
      <c r="B40" s="87" t="s">
        <v>20</v>
      </c>
      <c r="C40" s="87"/>
      <c r="D40" s="77" t="s">
        <v>5</v>
      </c>
      <c r="E40" s="77"/>
      <c r="F40" s="77">
        <f>SUM(N18)</f>
        <v>2970</v>
      </c>
      <c r="G40" s="77"/>
      <c r="H40" s="84">
        <v>2</v>
      </c>
      <c r="I40" s="84"/>
      <c r="J40" s="78">
        <v>0</v>
      </c>
      <c r="K40" s="78"/>
      <c r="L40" s="73">
        <f>PRODUCT(F40,H40,J40)</f>
        <v>0</v>
      </c>
      <c r="M40" s="74"/>
      <c r="N40" s="83"/>
      <c r="O40" s="83"/>
    </row>
    <row r="41" spans="1:15" ht="11.45" customHeight="1" x14ac:dyDescent="0.2">
      <c r="A41" s="22" t="s">
        <v>7</v>
      </c>
      <c r="B41" s="87" t="s">
        <v>32</v>
      </c>
      <c r="C41" s="87"/>
      <c r="D41" s="77" t="s">
        <v>5</v>
      </c>
      <c r="E41" s="77"/>
      <c r="F41" s="77">
        <f>SUM(N19)</f>
        <v>1500</v>
      </c>
      <c r="G41" s="77"/>
      <c r="H41" s="84">
        <v>2</v>
      </c>
      <c r="I41" s="84"/>
      <c r="J41" s="78">
        <v>0</v>
      </c>
      <c r="K41" s="78"/>
      <c r="L41" s="73">
        <f>PRODUCT(F41,H41,J41)</f>
        <v>0</v>
      </c>
      <c r="M41" s="74"/>
      <c r="N41" s="83"/>
      <c r="O41" s="83"/>
    </row>
    <row r="42" spans="1:15" ht="11.45" customHeight="1" x14ac:dyDescent="0.2">
      <c r="A42" s="22" t="s">
        <v>8</v>
      </c>
      <c r="B42" s="87" t="s">
        <v>53</v>
      </c>
      <c r="C42" s="87"/>
      <c r="D42" s="77" t="s">
        <v>2</v>
      </c>
      <c r="E42" s="77"/>
      <c r="F42" s="77">
        <f>SUM(N20)</f>
        <v>277</v>
      </c>
      <c r="G42" s="77"/>
      <c r="H42" s="84">
        <v>3</v>
      </c>
      <c r="I42" s="84"/>
      <c r="J42" s="78">
        <v>0</v>
      </c>
      <c r="K42" s="78"/>
      <c r="L42" s="73">
        <f>PRODUCT(F42,H42,J42)</f>
        <v>0</v>
      </c>
      <c r="M42" s="74"/>
      <c r="N42" s="83"/>
      <c r="O42" s="83"/>
    </row>
    <row r="43" spans="1:15" s="39" customFormat="1" ht="11.45" customHeight="1" x14ac:dyDescent="0.2">
      <c r="A43" s="45" t="s">
        <v>9</v>
      </c>
      <c r="B43" s="40" t="s">
        <v>71</v>
      </c>
      <c r="C43" s="41"/>
      <c r="D43" s="41"/>
      <c r="E43" s="41"/>
      <c r="F43" s="41"/>
      <c r="G43" s="41"/>
      <c r="H43" s="41"/>
      <c r="I43" s="41"/>
      <c r="J43" s="41"/>
      <c r="K43" s="41"/>
      <c r="L43" s="42"/>
      <c r="M43" s="46"/>
      <c r="N43" s="83"/>
      <c r="O43" s="83"/>
    </row>
    <row r="44" spans="1:15" ht="24" customHeight="1" x14ac:dyDescent="0.2">
      <c r="A44" s="22" t="s">
        <v>10</v>
      </c>
      <c r="B44" s="87" t="s">
        <v>34</v>
      </c>
      <c r="C44" s="87"/>
      <c r="D44" s="77" t="s">
        <v>5</v>
      </c>
      <c r="E44" s="77"/>
      <c r="F44" s="77">
        <f>SUM(N22)</f>
        <v>4800</v>
      </c>
      <c r="G44" s="77"/>
      <c r="H44" s="84">
        <v>16</v>
      </c>
      <c r="I44" s="84"/>
      <c r="J44" s="78">
        <v>0</v>
      </c>
      <c r="K44" s="78"/>
      <c r="L44" s="73">
        <f>PRODUCT(F44,H44,J44)</f>
        <v>0</v>
      </c>
      <c r="M44" s="74"/>
      <c r="N44" s="83"/>
      <c r="O44" s="83"/>
    </row>
    <row r="45" spans="1:15" ht="11.45" customHeight="1" x14ac:dyDescent="0.2">
      <c r="A45" s="22" t="s">
        <v>48</v>
      </c>
      <c r="B45" s="87" t="s">
        <v>30</v>
      </c>
      <c r="C45" s="87"/>
      <c r="D45" s="77" t="s">
        <v>59</v>
      </c>
      <c r="E45" s="77"/>
      <c r="F45" s="77">
        <v>7</v>
      </c>
      <c r="G45" s="77"/>
      <c r="H45" s="84" t="s">
        <v>24</v>
      </c>
      <c r="I45" s="84"/>
      <c r="J45" s="78">
        <v>0</v>
      </c>
      <c r="K45" s="78"/>
      <c r="L45" s="73">
        <f>PRODUCT(F45,H45,J45)</f>
        <v>0</v>
      </c>
      <c r="M45" s="74"/>
      <c r="N45" s="83"/>
      <c r="O45" s="83"/>
    </row>
    <row r="46" spans="1:15" ht="11.45" customHeight="1" x14ac:dyDescent="0.2">
      <c r="A46" s="22" t="s">
        <v>49</v>
      </c>
      <c r="B46" s="87" t="s">
        <v>31</v>
      </c>
      <c r="C46" s="87"/>
      <c r="D46" s="77" t="s">
        <v>59</v>
      </c>
      <c r="E46" s="77"/>
      <c r="F46" s="77">
        <v>7</v>
      </c>
      <c r="G46" s="77"/>
      <c r="H46" s="84" t="s">
        <v>24</v>
      </c>
      <c r="I46" s="84"/>
      <c r="J46" s="78">
        <v>0</v>
      </c>
      <c r="K46" s="78"/>
      <c r="L46" s="73">
        <f>PRODUCT(F46,H46,J46)</f>
        <v>0</v>
      </c>
      <c r="M46" s="74"/>
      <c r="N46" s="83"/>
      <c r="O46" s="83"/>
    </row>
    <row r="47" spans="1:15" ht="11.45" customHeight="1" x14ac:dyDescent="0.2">
      <c r="A47" s="22" t="s">
        <v>50</v>
      </c>
      <c r="B47" s="87" t="s">
        <v>35</v>
      </c>
      <c r="C47" s="87"/>
      <c r="D47" s="77" t="s">
        <v>5</v>
      </c>
      <c r="E47" s="77"/>
      <c r="F47" s="77">
        <f>SUM(N25)</f>
        <v>380</v>
      </c>
      <c r="G47" s="77"/>
      <c r="H47" s="84">
        <v>2</v>
      </c>
      <c r="I47" s="84"/>
      <c r="J47" s="78">
        <v>0</v>
      </c>
      <c r="K47" s="78"/>
      <c r="L47" s="73">
        <f>PRODUCT(F47,H47,J47)</f>
        <v>0</v>
      </c>
      <c r="M47" s="74"/>
      <c r="N47" s="83"/>
      <c r="O47" s="83"/>
    </row>
    <row r="48" spans="1:15" ht="11.45" customHeight="1" thickBot="1" x14ac:dyDescent="0.25">
      <c r="A48" s="35" t="s">
        <v>51</v>
      </c>
      <c r="B48" s="85" t="s">
        <v>18</v>
      </c>
      <c r="C48" s="85"/>
      <c r="D48" s="86" t="s">
        <v>5</v>
      </c>
      <c r="E48" s="86"/>
      <c r="F48" s="86">
        <f>SUM(N26)</f>
        <v>924</v>
      </c>
      <c r="G48" s="86"/>
      <c r="H48" s="82">
        <v>4</v>
      </c>
      <c r="I48" s="82"/>
      <c r="J48" s="88">
        <v>0</v>
      </c>
      <c r="K48" s="88"/>
      <c r="L48" s="75">
        <f>PRODUCT(F48,H48,J48)</f>
        <v>0</v>
      </c>
      <c r="M48" s="76"/>
      <c r="N48" s="83"/>
      <c r="O48" s="83"/>
    </row>
    <row r="49" spans="4:13" ht="22.9" customHeight="1" x14ac:dyDescent="0.2">
      <c r="D49" s="70" t="s">
        <v>62</v>
      </c>
      <c r="E49" s="70"/>
      <c r="F49" s="70"/>
      <c r="G49" s="70"/>
      <c r="H49" s="70"/>
      <c r="I49" s="70"/>
      <c r="J49" s="70"/>
      <c r="K49" s="70"/>
      <c r="L49" s="69">
        <f>SUM(L33:M48)</f>
        <v>0</v>
      </c>
      <c r="M49" s="69"/>
    </row>
    <row r="50" spans="4:13" ht="22.9" customHeight="1" x14ac:dyDescent="0.2">
      <c r="D50" s="71" t="s">
        <v>63</v>
      </c>
      <c r="E50" s="71"/>
      <c r="F50" s="71"/>
      <c r="G50" s="71"/>
      <c r="H50" s="71"/>
      <c r="I50" s="71"/>
      <c r="J50" s="71"/>
      <c r="K50" s="71"/>
      <c r="L50" s="81">
        <f>PRODUCT(L49,27%)</f>
        <v>0</v>
      </c>
      <c r="M50" s="81"/>
    </row>
    <row r="51" spans="4:13" ht="22.9" customHeight="1" x14ac:dyDescent="0.2">
      <c r="D51" s="72" t="s">
        <v>64</v>
      </c>
      <c r="E51" s="72"/>
      <c r="F51" s="72"/>
      <c r="G51" s="72"/>
      <c r="H51" s="72"/>
      <c r="I51" s="72"/>
      <c r="J51" s="72"/>
      <c r="K51" s="72"/>
      <c r="L51" s="69">
        <f>SUM(L49,L50)</f>
        <v>0</v>
      </c>
      <c r="M51" s="69"/>
    </row>
  </sheetData>
  <mergeCells count="134">
    <mergeCell ref="A3:M3"/>
    <mergeCell ref="N32:O32"/>
    <mergeCell ref="N29:O29"/>
    <mergeCell ref="N31:O31"/>
    <mergeCell ref="H31:I31"/>
    <mergeCell ref="B32:M32"/>
    <mergeCell ref="D5:N5"/>
    <mergeCell ref="L6:L7"/>
    <mergeCell ref="M6:M7"/>
    <mergeCell ref="F6:F7"/>
    <mergeCell ref="G6:G7"/>
    <mergeCell ref="H6:H7"/>
    <mergeCell ref="E6:E7"/>
    <mergeCell ref="B6:B7"/>
    <mergeCell ref="I6:I7"/>
    <mergeCell ref="J6:J7"/>
    <mergeCell ref="K6:K7"/>
    <mergeCell ref="N6:N7"/>
    <mergeCell ref="B8:C8"/>
    <mergeCell ref="A29:M29"/>
    <mergeCell ref="J33:K33"/>
    <mergeCell ref="J34:K34"/>
    <mergeCell ref="J35:K35"/>
    <mergeCell ref="J36:K36"/>
    <mergeCell ref="N33:O33"/>
    <mergeCell ref="L31:M31"/>
    <mergeCell ref="J38:K38"/>
    <mergeCell ref="D31:E31"/>
    <mergeCell ref="B31:C31"/>
    <mergeCell ref="F31:G31"/>
    <mergeCell ref="D33:E33"/>
    <mergeCell ref="D34:E34"/>
    <mergeCell ref="D35:E35"/>
    <mergeCell ref="D36:E36"/>
    <mergeCell ref="F38:G38"/>
    <mergeCell ref="B38:C38"/>
    <mergeCell ref="B9:C9"/>
    <mergeCell ref="J31:K31"/>
    <mergeCell ref="B45:C45"/>
    <mergeCell ref="B42:C42"/>
    <mergeCell ref="H33:I33"/>
    <mergeCell ref="H34:I34"/>
    <mergeCell ref="D38:E38"/>
    <mergeCell ref="D39:E39"/>
    <mergeCell ref="H42:I42"/>
    <mergeCell ref="H44:I44"/>
    <mergeCell ref="D40:E40"/>
    <mergeCell ref="D44:E44"/>
    <mergeCell ref="H35:I35"/>
    <mergeCell ref="F39:G39"/>
    <mergeCell ref="F40:G40"/>
    <mergeCell ref="B39:C39"/>
    <mergeCell ref="B40:C40"/>
    <mergeCell ref="B41:C41"/>
    <mergeCell ref="B33:C33"/>
    <mergeCell ref="B34:C34"/>
    <mergeCell ref="B35:C35"/>
    <mergeCell ref="B36:C36"/>
    <mergeCell ref="N41:O41"/>
    <mergeCell ref="N42:O42"/>
    <mergeCell ref="N34:O34"/>
    <mergeCell ref="N35:O35"/>
    <mergeCell ref="N36:O36"/>
    <mergeCell ref="N37:O37"/>
    <mergeCell ref="F33:G33"/>
    <mergeCell ref="F34:G34"/>
    <mergeCell ref="D42:E42"/>
    <mergeCell ref="L40:M40"/>
    <mergeCell ref="F35:G35"/>
    <mergeCell ref="F36:G36"/>
    <mergeCell ref="J39:K39"/>
    <mergeCell ref="J41:K41"/>
    <mergeCell ref="B48:C48"/>
    <mergeCell ref="J40:K40"/>
    <mergeCell ref="D47:E47"/>
    <mergeCell ref="D48:E48"/>
    <mergeCell ref="F47:G47"/>
    <mergeCell ref="F48:G48"/>
    <mergeCell ref="D46:E46"/>
    <mergeCell ref="F46:G46"/>
    <mergeCell ref="B46:C46"/>
    <mergeCell ref="B47:C47"/>
    <mergeCell ref="H45:I45"/>
    <mergeCell ref="H46:I46"/>
    <mergeCell ref="H47:I47"/>
    <mergeCell ref="J48:K48"/>
    <mergeCell ref="J46:K46"/>
    <mergeCell ref="H41:I41"/>
    <mergeCell ref="F41:G41"/>
    <mergeCell ref="F42:G42"/>
    <mergeCell ref="F44:G44"/>
    <mergeCell ref="J47:K47"/>
    <mergeCell ref="J44:K44"/>
    <mergeCell ref="D41:E41"/>
    <mergeCell ref="D45:E45"/>
    <mergeCell ref="B44:C44"/>
    <mergeCell ref="A1:L1"/>
    <mergeCell ref="A2:L2"/>
    <mergeCell ref="L49:M49"/>
    <mergeCell ref="L50:M50"/>
    <mergeCell ref="H48:I48"/>
    <mergeCell ref="N39:O39"/>
    <mergeCell ref="N40:O40"/>
    <mergeCell ref="H36:I36"/>
    <mergeCell ref="H38:I38"/>
    <mergeCell ref="H39:I39"/>
    <mergeCell ref="H40:I40"/>
    <mergeCell ref="L35:M35"/>
    <mergeCell ref="L34:M34"/>
    <mergeCell ref="L39:M39"/>
    <mergeCell ref="L38:M38"/>
    <mergeCell ref="N46:O46"/>
    <mergeCell ref="N47:O47"/>
    <mergeCell ref="N43:O43"/>
    <mergeCell ref="N44:O44"/>
    <mergeCell ref="N45:O45"/>
    <mergeCell ref="N38:O38"/>
    <mergeCell ref="L33:M33"/>
    <mergeCell ref="N48:O48"/>
    <mergeCell ref="L36:M36"/>
    <mergeCell ref="L51:M51"/>
    <mergeCell ref="D49:K49"/>
    <mergeCell ref="D50:K50"/>
    <mergeCell ref="D51:K51"/>
    <mergeCell ref="L42:M42"/>
    <mergeCell ref="L41:M41"/>
    <mergeCell ref="L44:M44"/>
    <mergeCell ref="L47:M47"/>
    <mergeCell ref="L46:M46"/>
    <mergeCell ref="L45:M45"/>
    <mergeCell ref="L48:M48"/>
    <mergeCell ref="F45:G45"/>
    <mergeCell ref="J42:K42"/>
    <mergeCell ref="J45:K45"/>
  </mergeCells>
  <phoneticPr fontId="0" type="noConversion"/>
  <pageMargins left="0.42" right="0.23" top="0.73" bottom="0.39370078740157483" header="0.3" footer="0.15748031496062992"/>
  <pageSetup paperSize="9" scale="86" orientation="landscape" r:id="rId1"/>
  <headerFooter alignWithMargins="0">
    <oddHeader xml:space="preserve">&amp;R
</oddHeader>
    <oddFooter>&amp;C&amp;"Arial Narrow,Normál"&amp;8&amp;P/2. oldal</oddFooter>
  </headerFooter>
  <rowBreaks count="1" manualBreakCount="1">
    <brk id="2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Munka1</vt:lpstr>
      <vt:lpstr>Munka2</vt:lpstr>
      <vt:lpstr>Munka3</vt:lpstr>
      <vt:lpstr>Munka1!Nyomtatási_terület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Műszak</dc:creator>
  <cp:lastModifiedBy>Aljegyző</cp:lastModifiedBy>
  <cp:lastPrinted>2017-02-20T07:42:31Z</cp:lastPrinted>
  <dcterms:created xsi:type="dcterms:W3CDTF">2009-04-26T06:34:44Z</dcterms:created>
  <dcterms:modified xsi:type="dcterms:W3CDTF">2018-02-09T10:35:46Z</dcterms:modified>
</cp:coreProperties>
</file>