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JLSZERVER\Műszak\Közbeszerzés\Ajánlatkérés\Parkfenntartás\2019\"/>
    </mc:Choice>
  </mc:AlternateContent>
  <xr:revisionPtr revIDLastSave="0" documentId="14_{B663A56C-F60A-4C35-B0BF-85D6301210ED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C229" i="1" l="1"/>
  <c r="E229" i="1" s="1"/>
  <c r="J228" i="1"/>
  <c r="E228" i="1"/>
  <c r="J227" i="1"/>
  <c r="E227" i="1"/>
  <c r="J226" i="1"/>
  <c r="E226" i="1"/>
  <c r="J225" i="1"/>
  <c r="E225" i="1"/>
  <c r="J224" i="1"/>
  <c r="E224" i="1"/>
  <c r="J223" i="1"/>
  <c r="E223" i="1"/>
  <c r="J222" i="1"/>
  <c r="E222" i="1"/>
  <c r="J221" i="1"/>
  <c r="E221" i="1"/>
  <c r="J220" i="1"/>
  <c r="E220" i="1"/>
  <c r="J219" i="1"/>
  <c r="E219" i="1"/>
  <c r="J218" i="1"/>
  <c r="E218" i="1"/>
  <c r="J217" i="1"/>
  <c r="E217" i="1"/>
  <c r="J216" i="1"/>
  <c r="E259" i="1" s="1"/>
  <c r="E216" i="1"/>
  <c r="E252" i="1"/>
  <c r="I252" i="1" s="1"/>
  <c r="E253" i="1"/>
  <c r="I253" i="1" s="1"/>
  <c r="J211" i="1"/>
  <c r="J210" i="1"/>
  <c r="J229" i="1" l="1"/>
  <c r="E125" i="1"/>
  <c r="I125" i="1" s="1"/>
  <c r="E124" i="1"/>
  <c r="I124" i="1" s="1"/>
  <c r="E123" i="1"/>
  <c r="I123" i="1" s="1"/>
  <c r="E126" i="1"/>
  <c r="J126" i="1" s="1"/>
  <c r="E122" i="1"/>
  <c r="J122" i="1" s="1"/>
  <c r="E121" i="1"/>
  <c r="J121" i="1" s="1"/>
  <c r="E120" i="1"/>
  <c r="J120" i="1" s="1"/>
  <c r="E119" i="1"/>
  <c r="J119" i="1" s="1"/>
  <c r="E118" i="1"/>
  <c r="K118" i="1" s="1"/>
  <c r="E117" i="1"/>
  <c r="J117" i="1" s="1"/>
  <c r="K170" i="1"/>
  <c r="J170" i="1"/>
  <c r="E170" i="1"/>
  <c r="K126" i="1" l="1"/>
  <c r="J125" i="1"/>
  <c r="K125" i="1"/>
  <c r="K121" i="1"/>
  <c r="K119" i="1"/>
  <c r="K117" i="1"/>
  <c r="J124" i="1"/>
  <c r="J118" i="1"/>
  <c r="K120" i="1"/>
  <c r="K122" i="1"/>
  <c r="J123" i="1"/>
  <c r="K124" i="1"/>
  <c r="K123" i="1"/>
  <c r="I117" i="1"/>
  <c r="I118" i="1"/>
  <c r="I119" i="1"/>
  <c r="I120" i="1"/>
  <c r="I121" i="1"/>
  <c r="I122" i="1"/>
  <c r="I126" i="1"/>
  <c r="K166" i="1"/>
  <c r="J166" i="1"/>
  <c r="E127" i="1"/>
  <c r="I127" i="1" s="1"/>
  <c r="E116" i="1"/>
  <c r="I116" i="1" s="1"/>
  <c r="E115" i="1"/>
  <c r="I115" i="1" s="1"/>
  <c r="E114" i="1"/>
  <c r="I114" i="1" s="1"/>
  <c r="E113" i="1"/>
  <c r="I113" i="1" s="1"/>
  <c r="J113" i="1" l="1"/>
  <c r="K114" i="1"/>
  <c r="K127" i="1"/>
  <c r="J114" i="1"/>
  <c r="K113" i="1"/>
  <c r="J127" i="1"/>
  <c r="J116" i="1"/>
  <c r="K116" i="1"/>
  <c r="J115" i="1"/>
  <c r="K115" i="1"/>
  <c r="E92" i="1"/>
  <c r="E112" i="1"/>
  <c r="K112" i="1" s="1"/>
  <c r="E34" i="1"/>
  <c r="K34" i="1" s="1"/>
  <c r="E254" i="1"/>
  <c r="I254" i="1" s="1"/>
  <c r="I255" i="1" s="1"/>
  <c r="J164" i="1"/>
  <c r="K164" i="1"/>
  <c r="K157" i="1"/>
  <c r="J157" i="1"/>
  <c r="E15" i="1"/>
  <c r="J15" i="1" s="1"/>
  <c r="E76" i="1"/>
  <c r="I76" i="1" s="1"/>
  <c r="E13" i="1"/>
  <c r="J13" i="1" s="1"/>
  <c r="E12" i="1"/>
  <c r="J12" i="1" s="1"/>
  <c r="C213" i="1"/>
  <c r="J213" i="1" s="1"/>
  <c r="J212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K185" i="1"/>
  <c r="J185" i="1"/>
  <c r="K184" i="1"/>
  <c r="J184" i="1"/>
  <c r="C180" i="1"/>
  <c r="J180" i="1" s="1"/>
  <c r="K179" i="1"/>
  <c r="J179" i="1"/>
  <c r="K178" i="1"/>
  <c r="J178" i="1"/>
  <c r="K176" i="1"/>
  <c r="J176" i="1"/>
  <c r="J163" i="1"/>
  <c r="J167" i="1"/>
  <c r="J168" i="1"/>
  <c r="J169" i="1"/>
  <c r="J171" i="1"/>
  <c r="J177" i="1"/>
  <c r="J165" i="1"/>
  <c r="K165" i="1"/>
  <c r="K177" i="1"/>
  <c r="K171" i="1"/>
  <c r="K169" i="1"/>
  <c r="K168" i="1"/>
  <c r="K167" i="1"/>
  <c r="K163" i="1"/>
  <c r="C159" i="1"/>
  <c r="K159" i="1" s="1"/>
  <c r="E242" i="1" s="1"/>
  <c r="I242" i="1" s="1"/>
  <c r="K158" i="1"/>
  <c r="J158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J146" i="1"/>
  <c r="E45" i="1"/>
  <c r="K45" i="1" s="1"/>
  <c r="E46" i="1"/>
  <c r="I46" i="1" s="1"/>
  <c r="E47" i="1"/>
  <c r="J47" i="1" s="1"/>
  <c r="E48" i="1"/>
  <c r="I48" i="1" s="1"/>
  <c r="E49" i="1"/>
  <c r="I49" i="1" s="1"/>
  <c r="E50" i="1"/>
  <c r="K50" i="1" s="1"/>
  <c r="E51" i="1"/>
  <c r="I51" i="1" s="1"/>
  <c r="E52" i="1"/>
  <c r="I52" i="1" s="1"/>
  <c r="E53" i="1"/>
  <c r="K53" i="1" s="1"/>
  <c r="E54" i="1"/>
  <c r="I54" i="1" s="1"/>
  <c r="E55" i="1"/>
  <c r="J55" i="1" s="1"/>
  <c r="E56" i="1"/>
  <c r="J56" i="1" s="1"/>
  <c r="E57" i="1"/>
  <c r="J57" i="1" s="1"/>
  <c r="E58" i="1"/>
  <c r="I58" i="1" s="1"/>
  <c r="E59" i="1"/>
  <c r="I59" i="1" s="1"/>
  <c r="E60" i="1"/>
  <c r="K60" i="1" s="1"/>
  <c r="E61" i="1"/>
  <c r="I61" i="1" s="1"/>
  <c r="E62" i="1"/>
  <c r="K62" i="1" s="1"/>
  <c r="E63" i="1"/>
  <c r="I63" i="1" s="1"/>
  <c r="E64" i="1"/>
  <c r="I64" i="1" s="1"/>
  <c r="E65" i="1"/>
  <c r="I65" i="1" s="1"/>
  <c r="E66" i="1"/>
  <c r="J66" i="1" s="1"/>
  <c r="E67" i="1"/>
  <c r="K67" i="1" s="1"/>
  <c r="E68" i="1"/>
  <c r="K68" i="1" s="1"/>
  <c r="E69" i="1"/>
  <c r="J69" i="1" s="1"/>
  <c r="E70" i="1"/>
  <c r="K70" i="1" s="1"/>
  <c r="E71" i="1"/>
  <c r="K71" i="1" s="1"/>
  <c r="E72" i="1"/>
  <c r="J72" i="1" s="1"/>
  <c r="E74" i="1"/>
  <c r="K74" i="1" s="1"/>
  <c r="E75" i="1"/>
  <c r="K75" i="1" s="1"/>
  <c r="E77" i="1"/>
  <c r="I77" i="1" s="1"/>
  <c r="E78" i="1"/>
  <c r="K78" i="1" s="1"/>
  <c r="E79" i="1"/>
  <c r="I79" i="1" s="1"/>
  <c r="E80" i="1"/>
  <c r="K80" i="1" s="1"/>
  <c r="E81" i="1"/>
  <c r="J81" i="1" s="1"/>
  <c r="E82" i="1"/>
  <c r="J82" i="1" s="1"/>
  <c r="E83" i="1"/>
  <c r="J83" i="1" s="1"/>
  <c r="E84" i="1"/>
  <c r="I84" i="1" s="1"/>
  <c r="E85" i="1"/>
  <c r="K85" i="1" s="1"/>
  <c r="E86" i="1"/>
  <c r="K86" i="1" s="1"/>
  <c r="E87" i="1"/>
  <c r="I87" i="1" s="1"/>
  <c r="E89" i="1"/>
  <c r="I89" i="1" s="1"/>
  <c r="E90" i="1"/>
  <c r="J90" i="1" s="1"/>
  <c r="E91" i="1"/>
  <c r="K91" i="1" s="1"/>
  <c r="E93" i="1"/>
  <c r="J93" i="1" s="1"/>
  <c r="E94" i="1"/>
  <c r="J94" i="1" s="1"/>
  <c r="E95" i="1"/>
  <c r="J95" i="1" s="1"/>
  <c r="E96" i="1"/>
  <c r="K96" i="1" s="1"/>
  <c r="E97" i="1"/>
  <c r="I97" i="1" s="1"/>
  <c r="E98" i="1"/>
  <c r="K98" i="1" s="1"/>
  <c r="E99" i="1"/>
  <c r="K99" i="1" s="1"/>
  <c r="E100" i="1"/>
  <c r="K100" i="1" s="1"/>
  <c r="E101" i="1"/>
  <c r="K101" i="1" s="1"/>
  <c r="E102" i="1"/>
  <c r="J102" i="1" s="1"/>
  <c r="E103" i="1"/>
  <c r="K103" i="1" s="1"/>
  <c r="E104" i="1"/>
  <c r="K104" i="1" s="1"/>
  <c r="E105" i="1"/>
  <c r="K105" i="1" s="1"/>
  <c r="E106" i="1"/>
  <c r="I106" i="1" s="1"/>
  <c r="E107" i="1"/>
  <c r="J107" i="1" s="1"/>
  <c r="E108" i="1"/>
  <c r="K108" i="1" s="1"/>
  <c r="E109" i="1"/>
  <c r="J109" i="1" s="1"/>
  <c r="E110" i="1"/>
  <c r="J110" i="1" s="1"/>
  <c r="E111" i="1"/>
  <c r="J111" i="1" s="1"/>
  <c r="E24" i="1"/>
  <c r="J24" i="1" s="1"/>
  <c r="E25" i="1"/>
  <c r="I25" i="1" s="1"/>
  <c r="E26" i="1"/>
  <c r="J26" i="1" s="1"/>
  <c r="E27" i="1"/>
  <c r="I27" i="1" s="1"/>
  <c r="E28" i="1"/>
  <c r="J28" i="1" s="1"/>
  <c r="E29" i="1"/>
  <c r="J29" i="1" s="1"/>
  <c r="E30" i="1"/>
  <c r="K30" i="1" s="1"/>
  <c r="E31" i="1"/>
  <c r="J31" i="1" s="1"/>
  <c r="E32" i="1"/>
  <c r="J32" i="1" s="1"/>
  <c r="E33" i="1"/>
  <c r="K33" i="1" s="1"/>
  <c r="E35" i="1"/>
  <c r="J35" i="1" s="1"/>
  <c r="E36" i="1"/>
  <c r="I36" i="1" s="1"/>
  <c r="K73" i="1"/>
  <c r="K88" i="1"/>
  <c r="J73" i="1"/>
  <c r="J88" i="1"/>
  <c r="I73" i="1"/>
  <c r="I88" i="1"/>
  <c r="E7" i="1"/>
  <c r="K7" i="1" s="1"/>
  <c r="E8" i="1"/>
  <c r="K8" i="1" s="1"/>
  <c r="E9" i="1"/>
  <c r="K9" i="1" s="1"/>
  <c r="E10" i="1"/>
  <c r="K10" i="1" s="1"/>
  <c r="E11" i="1"/>
  <c r="K11" i="1" s="1"/>
  <c r="E14" i="1"/>
  <c r="J14" i="1" s="1"/>
  <c r="C128" i="1"/>
  <c r="C137" i="1" s="1"/>
  <c r="C37" i="1"/>
  <c r="C136" i="1" s="1"/>
  <c r="C16" i="1"/>
  <c r="I257" i="1"/>
  <c r="E184" i="1"/>
  <c r="E248" i="1" s="1"/>
  <c r="I248" i="1" s="1"/>
  <c r="E185" i="1"/>
  <c r="E249" i="1" s="1"/>
  <c r="I249" i="1" s="1"/>
  <c r="K146" i="1"/>
  <c r="E163" i="1"/>
  <c r="E167" i="1"/>
  <c r="E168" i="1"/>
  <c r="E169" i="1"/>
  <c r="E171" i="1"/>
  <c r="E177" i="1"/>
  <c r="E165" i="1"/>
  <c r="E176" i="1"/>
  <c r="E178" i="1"/>
  <c r="E179" i="1"/>
  <c r="E212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213" i="1"/>
  <c r="I259" i="1" s="1"/>
  <c r="I250" i="1" l="1"/>
  <c r="J172" i="1"/>
  <c r="E258" i="1"/>
  <c r="I258" i="1" s="1"/>
  <c r="I260" i="1" s="1"/>
  <c r="J85" i="1"/>
  <c r="C135" i="1"/>
  <c r="C138" i="1"/>
  <c r="J97" i="1"/>
  <c r="I10" i="1"/>
  <c r="K69" i="1"/>
  <c r="I47" i="1"/>
  <c r="I15" i="1"/>
  <c r="I91" i="1"/>
  <c r="I85" i="1"/>
  <c r="I34" i="1"/>
  <c r="I11" i="1"/>
  <c r="J62" i="1"/>
  <c r="J103" i="1"/>
  <c r="I45" i="1"/>
  <c r="I83" i="1"/>
  <c r="K29" i="1"/>
  <c r="K90" i="1"/>
  <c r="K95" i="1"/>
  <c r="K36" i="1"/>
  <c r="J99" i="1"/>
  <c r="J59" i="1"/>
  <c r="J71" i="1"/>
  <c r="J74" i="1"/>
  <c r="I74" i="1"/>
  <c r="J80" i="1"/>
  <c r="I33" i="1"/>
  <c r="J45" i="1"/>
  <c r="J79" i="1"/>
  <c r="K12" i="1"/>
  <c r="I80" i="1"/>
  <c r="K97" i="1"/>
  <c r="K49" i="1"/>
  <c r="J34" i="1"/>
  <c r="K35" i="1"/>
  <c r="K47" i="1"/>
  <c r="K15" i="1"/>
  <c r="J100" i="1"/>
  <c r="J49" i="1"/>
  <c r="K89" i="1"/>
  <c r="I102" i="1"/>
  <c r="K93" i="1"/>
  <c r="K102" i="1"/>
  <c r="I112" i="1"/>
  <c r="I12" i="1"/>
  <c r="J104" i="1"/>
  <c r="K64" i="1"/>
  <c r="K107" i="1"/>
  <c r="K27" i="1"/>
  <c r="K111" i="1"/>
  <c r="I50" i="1"/>
  <c r="K61" i="1"/>
  <c r="J53" i="1"/>
  <c r="K57" i="1"/>
  <c r="J105" i="1"/>
  <c r="I57" i="1"/>
  <c r="I55" i="1"/>
  <c r="J60" i="1"/>
  <c r="K55" i="1"/>
  <c r="I30" i="1"/>
  <c r="I53" i="1"/>
  <c r="K24" i="1"/>
  <c r="K59" i="1"/>
  <c r="J30" i="1"/>
  <c r="J61" i="1"/>
  <c r="J10" i="1"/>
  <c r="E38" i="1"/>
  <c r="E136" i="1" s="1"/>
  <c r="K31" i="1"/>
  <c r="I69" i="1"/>
  <c r="I56" i="1"/>
  <c r="J51" i="1"/>
  <c r="I29" i="1"/>
  <c r="K25" i="1"/>
  <c r="J63" i="1"/>
  <c r="K51" i="1"/>
  <c r="J11" i="1"/>
  <c r="K63" i="1"/>
  <c r="J91" i="1"/>
  <c r="J108" i="1"/>
  <c r="J50" i="1"/>
  <c r="J48" i="1"/>
  <c r="J9" i="1"/>
  <c r="J64" i="1"/>
  <c r="J68" i="1"/>
  <c r="I78" i="1"/>
  <c r="I100" i="1"/>
  <c r="J75" i="1"/>
  <c r="K106" i="1"/>
  <c r="I94" i="1"/>
  <c r="J89" i="1"/>
  <c r="I66" i="1"/>
  <c r="K66" i="1"/>
  <c r="K58" i="1"/>
  <c r="J84" i="1"/>
  <c r="I28" i="1"/>
  <c r="I35" i="1"/>
  <c r="E180" i="1"/>
  <c r="E246" i="1" s="1"/>
  <c r="I246" i="1" s="1"/>
  <c r="K14" i="1"/>
  <c r="J36" i="1"/>
  <c r="J33" i="1"/>
  <c r="I31" i="1"/>
  <c r="J27" i="1"/>
  <c r="J25" i="1"/>
  <c r="I111" i="1"/>
  <c r="I109" i="1"/>
  <c r="I107" i="1"/>
  <c r="I105" i="1"/>
  <c r="I103" i="1"/>
  <c r="I101" i="1"/>
  <c r="I99" i="1"/>
  <c r="I95" i="1"/>
  <c r="I93" i="1"/>
  <c r="I90" i="1"/>
  <c r="K87" i="1"/>
  <c r="K83" i="1"/>
  <c r="K81" i="1"/>
  <c r="K79" i="1"/>
  <c r="K77" i="1"/>
  <c r="I71" i="1"/>
  <c r="I67" i="1"/>
  <c r="J65" i="1"/>
  <c r="K180" i="1"/>
  <c r="J96" i="1"/>
  <c r="I60" i="1"/>
  <c r="I68" i="1"/>
  <c r="I96" i="1"/>
  <c r="K72" i="1"/>
  <c r="I82" i="1"/>
  <c r="I108" i="1"/>
  <c r="K32" i="1"/>
  <c r="J70" i="1"/>
  <c r="I62" i="1"/>
  <c r="I110" i="1"/>
  <c r="J98" i="1"/>
  <c r="I75" i="1"/>
  <c r="K94" i="1"/>
  <c r="K84" i="1"/>
  <c r="K28" i="1"/>
  <c r="J46" i="1"/>
  <c r="K82" i="1"/>
  <c r="J86" i="1"/>
  <c r="I13" i="1"/>
  <c r="J112" i="1"/>
  <c r="K26" i="1"/>
  <c r="I9" i="1"/>
  <c r="I104" i="1"/>
  <c r="I72" i="1"/>
  <c r="I86" i="1"/>
  <c r="I32" i="1"/>
  <c r="I24" i="1"/>
  <c r="J58" i="1"/>
  <c r="J106" i="1"/>
  <c r="I98" i="1"/>
  <c r="K110" i="1"/>
  <c r="J7" i="1"/>
  <c r="I7" i="1"/>
  <c r="J78" i="1"/>
  <c r="I26" i="1"/>
  <c r="I70" i="1"/>
  <c r="K56" i="1"/>
  <c r="K54" i="1"/>
  <c r="K52" i="1"/>
  <c r="K48" i="1"/>
  <c r="K46" i="1"/>
  <c r="E129" i="1"/>
  <c r="E137" i="1" s="1"/>
  <c r="K13" i="1"/>
  <c r="E17" i="1"/>
  <c r="J76" i="1"/>
  <c r="K76" i="1"/>
  <c r="J77" i="1"/>
  <c r="I8" i="1"/>
  <c r="J8" i="1"/>
  <c r="J54" i="1"/>
  <c r="J52" i="1"/>
  <c r="J67" i="1"/>
  <c r="K65" i="1"/>
  <c r="K109" i="1"/>
  <c r="J101" i="1"/>
  <c r="I81" i="1"/>
  <c r="I14" i="1"/>
  <c r="J87" i="1"/>
  <c r="J159" i="1"/>
  <c r="J92" i="1"/>
  <c r="K92" i="1"/>
  <c r="I92" i="1"/>
  <c r="E135" i="1" l="1"/>
  <c r="E139" i="1"/>
  <c r="K20" i="1"/>
  <c r="J40" i="1"/>
  <c r="J136" i="1" s="1"/>
  <c r="J19" i="1"/>
  <c r="K41" i="1"/>
  <c r="K136" i="1" s="1"/>
  <c r="I39" i="1"/>
  <c r="I136" i="1" s="1"/>
  <c r="I130" i="1"/>
  <c r="I137" i="1" s="1"/>
  <c r="I18" i="1"/>
  <c r="K132" i="1"/>
  <c r="K137" i="1" s="1"/>
  <c r="J131" i="1"/>
  <c r="J137" i="1" s="1"/>
  <c r="K142" i="1" l="1"/>
  <c r="I140" i="1"/>
  <c r="J141" i="1"/>
  <c r="E238" i="1" s="1"/>
  <c r="I238" i="1" s="1"/>
  <c r="K135" i="1"/>
  <c r="E239" i="1"/>
  <c r="I239" i="1" s="1"/>
  <c r="I135" i="1"/>
  <c r="E237" i="1"/>
  <c r="I237" i="1" s="1"/>
  <c r="J135" i="1"/>
  <c r="I240" i="1" l="1"/>
  <c r="E244" i="1" l="1"/>
  <c r="I244" i="1" s="1"/>
  <c r="I262" i="1" s="1"/>
  <c r="I263" i="1" l="1"/>
  <c r="I264" i="1" s="1"/>
  <c r="E172" i="1"/>
  <c r="C172" i="1"/>
</calcChain>
</file>

<file path=xl/sharedStrings.xml><?xml version="1.0" encoding="utf-8"?>
<sst xmlns="http://schemas.openxmlformats.org/spreadsheetml/2006/main" count="492" uniqueCount="372">
  <si>
    <t>Vizesárok az Árnyas utcában</t>
  </si>
  <si>
    <t>Tücsök utca</t>
  </si>
  <si>
    <t>Futrinka utca</t>
  </si>
  <si>
    <t>Darázs utca</t>
  </si>
  <si>
    <t>Posta alatti telek</t>
  </si>
  <si>
    <t>Petőfi utcai rézsű</t>
  </si>
  <si>
    <t>Őszapó köz körforgaloma</t>
  </si>
  <si>
    <t>Legelődombi út parkja</t>
  </si>
  <si>
    <t>Áfonya köz körforgalma</t>
  </si>
  <si>
    <t>Berkenye köz körforgalma</t>
  </si>
  <si>
    <t>Hrsz.</t>
  </si>
  <si>
    <t>418/13</t>
  </si>
  <si>
    <t>kis fűnyíró</t>
  </si>
  <si>
    <t>Posta udvar (felső rész)</t>
  </si>
  <si>
    <t>161/4</t>
  </si>
  <si>
    <t>647/35</t>
  </si>
  <si>
    <t>Kórházfasor középső sáv</t>
  </si>
  <si>
    <t>014</t>
  </si>
  <si>
    <t>148</t>
  </si>
  <si>
    <t>1072</t>
  </si>
  <si>
    <t>1449</t>
  </si>
  <si>
    <t>1418</t>
  </si>
  <si>
    <t>Öreghegyi útpadkák kétoldalt</t>
  </si>
  <si>
    <t>1331</t>
  </si>
  <si>
    <t>04/3</t>
  </si>
  <si>
    <t>924</t>
  </si>
  <si>
    <t>407</t>
  </si>
  <si>
    <t>1308</t>
  </si>
  <si>
    <t>1278</t>
  </si>
  <si>
    <t>1274</t>
  </si>
  <si>
    <t>1265</t>
  </si>
  <si>
    <t>166</t>
  </si>
  <si>
    <t>div.</t>
  </si>
  <si>
    <t>96 és 93</t>
  </si>
  <si>
    <t>65</t>
  </si>
  <si>
    <t>815/8</t>
  </si>
  <si>
    <t>815/6</t>
  </si>
  <si>
    <t>815/10</t>
  </si>
  <si>
    <t>Villám utcai önk. telek</t>
  </si>
  <si>
    <t>647/41   714/10</t>
  </si>
  <si>
    <t>Orgona utcai rézsű</t>
  </si>
  <si>
    <t>Öreghegyi árkok kétoldalt</t>
  </si>
  <si>
    <t>Fő utca körforgalom és Pajta közötti sz.</t>
  </si>
  <si>
    <t>Fő utca Pajta és Muskátli u. utca közötti sz.</t>
  </si>
  <si>
    <t>Fő út Muskátli utca és Budajenei közötti sz.</t>
  </si>
  <si>
    <t>motors kézi fűkasza</t>
  </si>
  <si>
    <t>kaszálás módja</t>
  </si>
  <si>
    <t>105</t>
  </si>
  <si>
    <t>1298</t>
  </si>
  <si>
    <t>gyalogút</t>
  </si>
  <si>
    <t>1277</t>
  </si>
  <si>
    <t>Fő út melletti kt. a Tulipán utca végén</t>
  </si>
  <si>
    <t>797</t>
  </si>
  <si>
    <t>1038</t>
  </si>
  <si>
    <t>Moha utca</t>
  </si>
  <si>
    <t>Muskátli utcai önk. telek</t>
  </si>
  <si>
    <t>1031</t>
  </si>
  <si>
    <t>Galagonya utca</t>
  </si>
  <si>
    <t>Barka utca</t>
  </si>
  <si>
    <t>774</t>
  </si>
  <si>
    <t>781</t>
  </si>
  <si>
    <t>768</t>
  </si>
  <si>
    <t>145/1</t>
  </si>
  <si>
    <t>762</t>
  </si>
  <si>
    <t>764/2</t>
  </si>
  <si>
    <t>770</t>
  </si>
  <si>
    <t>Fő utcai rézsű (háromszög)</t>
  </si>
  <si>
    <t>Rákóczi utcai rézsűk (templom alatti terület)</t>
  </si>
  <si>
    <t>Muskátli-Boróka utcai fiatal berkenyék</t>
  </si>
  <si>
    <t>597/11</t>
  </si>
  <si>
    <t>Nyúl utca</t>
  </si>
  <si>
    <t xml:space="preserve">2007. őszén ültetett öreghegyi fák </t>
  </si>
  <si>
    <t>Szajkó utca melletti részek nyírása</t>
  </si>
  <si>
    <t>Fő út menti árkok, padkák Páty  és körforgalom közötti sz.</t>
  </si>
  <si>
    <t>Muskátli-Berkenye utca háromszög</t>
  </si>
  <si>
    <t>1320, 874</t>
  </si>
  <si>
    <t>146/4</t>
  </si>
  <si>
    <t>Kamilla utcai csörgőfák</t>
  </si>
  <si>
    <t>Boróka utcai gömbjuharok</t>
  </si>
  <si>
    <t>Áfonya utcai kőrisek</t>
  </si>
  <si>
    <t>Akácos utcai díszkörtefák</t>
  </si>
  <si>
    <t>Árnyas utcai hársak</t>
  </si>
  <si>
    <t>Juharfa utcai juharok</t>
  </si>
  <si>
    <t>Fő út menti  hársak</t>
  </si>
  <si>
    <t>Körforgalom melletti  juharok</t>
  </si>
  <si>
    <t>Polgármesteri hivatal kertje</t>
  </si>
  <si>
    <t>Nyírfa utcai háromszög alakú terület</t>
  </si>
  <si>
    <t>2009-ben elültetett fák</t>
  </si>
  <si>
    <t>2010 tavaszán elültetett fák</t>
  </si>
  <si>
    <t>Leylandi ciprusok a körforgalomnál (40 db)</t>
  </si>
  <si>
    <t>Rákóczi utcai játszótér</t>
  </si>
  <si>
    <t>Pipacs utcai játszótér</t>
  </si>
  <si>
    <t>traktor / szárzúzó</t>
  </si>
  <si>
    <t>124/1, 125/1</t>
  </si>
  <si>
    <t>Kórházfasor menti területek, árkok, padkák, buszmegállók környéke</t>
  </si>
  <si>
    <t>922</t>
  </si>
  <si>
    <t>Völgy utcai zöldsáv alsó szakasza (6 m-es sáv)</t>
  </si>
  <si>
    <t>Muskátli utca árka a Juharfa utcáig</t>
  </si>
  <si>
    <t>716/1</t>
  </si>
  <si>
    <t>Végner telek előtti árok nyírása</t>
  </si>
  <si>
    <t>Vízmosás vége az Orgona utcától</t>
  </si>
  <si>
    <t>Legelődombi út mentén rézsű a Villám utcától</t>
  </si>
  <si>
    <t>Telki panoráma pont</t>
  </si>
  <si>
    <t>új óvoda melletti telek</t>
  </si>
  <si>
    <t>Villám utcai önk. töredék telek</t>
  </si>
  <si>
    <t>1462 és 1463</t>
  </si>
  <si>
    <t>Közterület Szajkó utcában</t>
  </si>
  <si>
    <t>935/1</t>
  </si>
  <si>
    <t>23</t>
  </si>
  <si>
    <t>072</t>
  </si>
  <si>
    <t>1272</t>
  </si>
  <si>
    <t>1273</t>
  </si>
  <si>
    <t>1181/3</t>
  </si>
  <si>
    <t>935/4</t>
  </si>
  <si>
    <t>937/1</t>
  </si>
  <si>
    <t>937/3</t>
  </si>
  <si>
    <t>937/4</t>
  </si>
  <si>
    <t>056/50</t>
  </si>
  <si>
    <t>056/49</t>
  </si>
  <si>
    <t>telek</t>
  </si>
  <si>
    <t>068/3</t>
  </si>
  <si>
    <t>723/1</t>
  </si>
  <si>
    <t>Rózsa köz</t>
  </si>
  <si>
    <t>899</t>
  </si>
  <si>
    <t>898/6</t>
  </si>
  <si>
    <t>Kilátó köz végének nyírása</t>
  </si>
  <si>
    <t>gyalogos út a Forrás utca folytatásában</t>
  </si>
  <si>
    <t>172</t>
  </si>
  <si>
    <t>Gyöngy utca</t>
  </si>
  <si>
    <t>379</t>
  </si>
  <si>
    <t>Nyúl utca sarok</t>
  </si>
  <si>
    <t>Árnyas utca menti területek</t>
  </si>
  <si>
    <t>791, 797, 08/2</t>
  </si>
  <si>
    <t>Árnyas utca árok felöli zöldsáv</t>
  </si>
  <si>
    <t>Kamilla köz</t>
  </si>
  <si>
    <t>850</t>
  </si>
  <si>
    <t>820</t>
  </si>
  <si>
    <t>816</t>
  </si>
  <si>
    <t>1105</t>
  </si>
  <si>
    <t>járda a Muskátli és Boróka utca mentén</t>
  </si>
  <si>
    <t>Szajkó utca melletti cserjetelepítések (900 db)</t>
  </si>
  <si>
    <t>Temető elötti parkoló (1808 x 65%)</t>
  </si>
  <si>
    <t>Gyöngy - Árnyas utca sarok telek   (3028 x 66%)</t>
  </si>
  <si>
    <t>Zápor utcai padka nyírása (340 x 2 m)</t>
  </si>
  <si>
    <t>Fő út Pincesor előtti terület  metszése  200 m hosszon</t>
  </si>
  <si>
    <t>Orgona utca középső zöldsáv metszése  300 m hosszon</t>
  </si>
  <si>
    <t>045/2</t>
  </si>
  <si>
    <t>egységár</t>
  </si>
  <si>
    <t>homlokrakodó gép óradíj kezelővel (óra)</t>
  </si>
  <si>
    <t>árokásó forgókotró óradíj kezelővel (óra)</t>
  </si>
  <si>
    <t>összár</t>
  </si>
  <si>
    <t>Kaszálási munkák összesítése:</t>
  </si>
  <si>
    <t>összesen:</t>
  </si>
  <si>
    <t>ágaprítás óradíj kezelővel, nyesedék elszállítással (óra)</t>
  </si>
  <si>
    <t>1.</t>
  </si>
  <si>
    <t>Kaszálási munkák</t>
  </si>
  <si>
    <t>1.1</t>
  </si>
  <si>
    <t>Kaszálás traktorral szárzúzóval</t>
  </si>
  <si>
    <t>mennyiségi egység</t>
  </si>
  <si>
    <t>mennyiség</t>
  </si>
  <si>
    <t>m2</t>
  </si>
  <si>
    <t>1.2</t>
  </si>
  <si>
    <t>kaszálás kisfűnyírógéppel</t>
  </si>
  <si>
    <t>1.3</t>
  </si>
  <si>
    <t>kaszálás kézi damilos fűnyíróval</t>
  </si>
  <si>
    <t xml:space="preserve">2. </t>
  </si>
  <si>
    <t>db</t>
  </si>
  <si>
    <t>összesen (db)</t>
  </si>
  <si>
    <t>3.</t>
  </si>
  <si>
    <t>cserjetelepítések gondozása</t>
  </si>
  <si>
    <t>metszések</t>
  </si>
  <si>
    <t>4.</t>
  </si>
  <si>
    <t>5.</t>
  </si>
  <si>
    <t>hóeltakarítás</t>
  </si>
  <si>
    <t>6.</t>
  </si>
  <si>
    <t>6.1</t>
  </si>
  <si>
    <t>6.2</t>
  </si>
  <si>
    <t>6.3</t>
  </si>
  <si>
    <t>óra</t>
  </si>
  <si>
    <t>1,5-2,0 tonnás árokásó-forgókotró óradíj kezelővel (óra)</t>
  </si>
  <si>
    <t>2-2,5 tonnás homlokrakodó gép óradíj kezelővel (óra)</t>
  </si>
  <si>
    <t>ÖSSZESEN NETTÓ:</t>
  </si>
  <si>
    <t>27% ÁFA:</t>
  </si>
  <si>
    <t>Nr.</t>
  </si>
  <si>
    <t>munkák évente:</t>
  </si>
  <si>
    <t>10 alkalommal kaszálandó teljes terület nagysága (m2):</t>
  </si>
  <si>
    <t>1.1    évi 10 alkalommal kaszálandó területek</t>
  </si>
  <si>
    <t>kaszálási mennyiség</t>
  </si>
  <si>
    <t>kisfűnyíróval kaszálva (m2):</t>
  </si>
  <si>
    <t>kézi damilos motoros kaszával kaszálva (m2):</t>
  </si>
  <si>
    <t>nagytraktorral kaszálva (m2):</t>
  </si>
  <si>
    <t>Összesítés:</t>
  </si>
  <si>
    <t>1301</t>
  </si>
  <si>
    <t>7.1</t>
  </si>
  <si>
    <t>7.</t>
  </si>
  <si>
    <t>7.2</t>
  </si>
  <si>
    <t>Kimutatás az elvégzendő munkákról</t>
  </si>
  <si>
    <t>évi kaszálások száma</t>
  </si>
  <si>
    <t>kaszálási mennyiség (terület x alkalom) (m2):</t>
  </si>
  <si>
    <t>nagytraktorral kaszálandó terület (m2):</t>
  </si>
  <si>
    <t>kisfűnyíróval kaszálandó terület (m2):</t>
  </si>
  <si>
    <t>kézi damilos motoros kaszával kaszálandó terület (m2):</t>
  </si>
  <si>
    <t>1.2    évi 7 alkalommal kaszálandó területek</t>
  </si>
  <si>
    <t>"Vízgyűjtő" telek az Öreghegyi úton</t>
  </si>
  <si>
    <t xml:space="preserve">Edzőcentrum melleti útmenti sáv </t>
  </si>
  <si>
    <t>Gördeszkapálya előtti utca  (200 x 8m, levonva murvázott rész = 4m)</t>
  </si>
  <si>
    <t>1284/1</t>
  </si>
  <si>
    <t>Napsugár utca (teljes terület x 80%)</t>
  </si>
  <si>
    <t>Napsugár utca folytatása (teljes terület x 80%)</t>
  </si>
  <si>
    <t>utca CBA telek mellett</t>
  </si>
  <si>
    <t>937/8</t>
  </si>
  <si>
    <t>telek, Alsóvölgy u. 1.</t>
  </si>
  <si>
    <t>056/27</t>
  </si>
  <si>
    <t>telek patak mentén</t>
  </si>
  <si>
    <t>patak menti út zöld padkája két oldlat (összesen 3 m)</t>
  </si>
  <si>
    <t>937/7</t>
  </si>
  <si>
    <t>telek, Alsóvölgy u. 3. (nádas, nem kell nyírni)</t>
  </si>
  <si>
    <t>937/6</t>
  </si>
  <si>
    <t>telek, Alsóvölgy u. 5.  (nádas, nem kell nyírni)</t>
  </si>
  <si>
    <t xml:space="preserve">telek, Alsóvölgy u. 11. </t>
  </si>
  <si>
    <t>telek, Alsóvölgy u. 7.  (szelektív gyűjtő területének 30%-a)</t>
  </si>
  <si>
    <t>telek, bozótos, nem kell nyírni</t>
  </si>
  <si>
    <t>telek, Alsóvölgy u. 10. (telek 80%-a: 3.959x0,8)</t>
  </si>
  <si>
    <t>telek Napsugár utca</t>
  </si>
  <si>
    <t>1266</t>
  </si>
  <si>
    <t>1267</t>
  </si>
  <si>
    <t>1268</t>
  </si>
  <si>
    <t>1269</t>
  </si>
  <si>
    <t>telek, Posta mögött</t>
  </si>
  <si>
    <t xml:space="preserve">telek </t>
  </si>
  <si>
    <t>Napsugár utca menti sávtelek</t>
  </si>
  <si>
    <t>telek a patak mentén (ideigl. Zöldlerakó)</t>
  </si>
  <si>
    <t>telek a patak mentén 50% (ideigl. Zöldlerakó)</t>
  </si>
  <si>
    <t>Harangvirág óvoda mögötti telkek a Pipacs illetve Rózsa közben: 731/10-11, 731/18-20, 732/3</t>
  </si>
  <si>
    <t>5 alkalommal kaszálandó teljes terület nagysága (m2):</t>
  </si>
  <si>
    <t>rekultivált földlerakó platója</t>
  </si>
  <si>
    <t>rekultivált földlerakó rézsűi és burkolatlan árkai</t>
  </si>
  <si>
    <t>Fő utca menti cserjetelepítések, buszmegállók cserjefoltjai</t>
  </si>
  <si>
    <t xml:space="preserve">3.         </t>
  </si>
  <si>
    <t xml:space="preserve">2.          </t>
  </si>
  <si>
    <t xml:space="preserve">utcafák gondozása (fatányérok gyomtalanítása 3 alkalommal, karózás igazítása, oldal- és tőhajtások eltávolítása, szükséges metszések elvégzése, szükség esetén permetezés) </t>
  </si>
  <si>
    <t xml:space="preserve">4.        </t>
  </si>
  <si>
    <t>útmenti cserjék és fák metszése (metszés és nyesedék elszállítása)</t>
  </si>
  <si>
    <t>fák helye</t>
  </si>
  <si>
    <t>alkalom</t>
  </si>
  <si>
    <t>összesen</t>
  </si>
  <si>
    <t>munka-végzések száma</t>
  </si>
  <si>
    <t>cserjefoltok helye</t>
  </si>
  <si>
    <t>terület (m2)</t>
  </si>
  <si>
    <t>ter. x mv. száma összesen</t>
  </si>
  <si>
    <t>fák ill. cserjefoltok helye</t>
  </si>
  <si>
    <t>db ill. m2</t>
  </si>
  <si>
    <t>2. pontban felsorolt fák locsolása (748 db x 0,05 m3=37,4 m3/alkalom)</t>
  </si>
  <si>
    <t>Fő út menti cserjefoltok és körforgalom locsolása (680 m2 x 0,015 = 10,2 m3/alkalom)</t>
  </si>
  <si>
    <t>locsolás tartálykocsiról vízszivattyúval igény szerint (fák esetében: 50 ltr./fa/alkalom, cserjefoltok esetében 15 ltr. /m2/alkalom)</t>
  </si>
  <si>
    <t xml:space="preserve">5.        </t>
  </si>
  <si>
    <t>készenléti díj</t>
  </si>
  <si>
    <t xml:space="preserve">7.          </t>
  </si>
  <si>
    <t>Iskola előtti széles járda és beugró tér</t>
  </si>
  <si>
    <t>Harangvirág óvoda előtti parkolók</t>
  </si>
  <si>
    <t>kerékpárút a Muskátli utcától Budajenőig</t>
  </si>
  <si>
    <t>PMH gépkocsi bejárója és belső burkolt parkolója</t>
  </si>
  <si>
    <t>Fő utcai járda a PMH-tól a Tulipán utcáig</t>
  </si>
  <si>
    <t>Pajta előtti nagy tér, Jung ház kertje, Pajta körüli járdák</t>
  </si>
  <si>
    <t>Tulipán utcai játszótér járdái és parkolója</t>
  </si>
  <si>
    <t>Temető előtti parkoló és járdák</t>
  </si>
  <si>
    <t>Tengelice utcai óvoda előtti külső parkoló</t>
  </si>
  <si>
    <t>Tengelice utcai óvoda hátsó belső parkoló és út</t>
  </si>
  <si>
    <t>járda a temető bejárattól a Hóvirág utcai buszmegállóig</t>
  </si>
  <si>
    <t>közpark járdái</t>
  </si>
  <si>
    <t xml:space="preserve">utcafák gondozása </t>
  </si>
  <si>
    <t>fák gondozása (748 db x 3 alk.)</t>
  </si>
  <si>
    <t xml:space="preserve">cserjetelepítések gondozása </t>
  </si>
  <si>
    <t>cserjetelepítések gondozása: folyamatos gyomtalanítás, tavaszi - őszi metszés nyesedék elszállítással, évi 2 alkalommal NPK 15/15/15 műtrágya kiszórása,</t>
  </si>
  <si>
    <t>útmenti cserjék és fák metszése</t>
  </si>
  <si>
    <t>Locsolás</t>
  </si>
  <si>
    <t>5.1</t>
  </si>
  <si>
    <t>5.2</t>
  </si>
  <si>
    <t>fák</t>
  </si>
  <si>
    <t>cserjefoltok</t>
  </si>
  <si>
    <t>egyéb óradíjas munkák</t>
  </si>
  <si>
    <t>hó</t>
  </si>
  <si>
    <t>AJÁNLATI ÁR MINDÖSSZESEN BRUTTÓ:</t>
  </si>
  <si>
    <t xml:space="preserve">6.          </t>
  </si>
  <si>
    <t>egyéb óradíjas munkák (külön megrendelés esetén)</t>
  </si>
  <si>
    <t>7 alkalommal kaszálandó teljes terület nagysága (m2):</t>
  </si>
  <si>
    <t>10 alkalommal kaszálandó:</t>
  </si>
  <si>
    <t>7 alkalommal kaszálandó</t>
  </si>
  <si>
    <t>5 alkalommal kaszálandó</t>
  </si>
  <si>
    <t>ebből:</t>
  </si>
  <si>
    <t>traktor</t>
  </si>
  <si>
    <t xml:space="preserve">kis fűnyíró </t>
  </si>
  <si>
    <t>motoros kézi kasza</t>
  </si>
  <si>
    <t>kaszálandó területek nagysága évente (m2):</t>
  </si>
  <si>
    <t>kaszálási mennyiség összesen évente (terület x alkalom) (m2):</t>
  </si>
  <si>
    <t>kaszálási mennyiség nagytraktorral évente (terület x alkalom) (m2):</t>
  </si>
  <si>
    <t>kaszálási mennyiség kisfűnyíróval évente (terület x alkalom) (m2):</t>
  </si>
  <si>
    <t>kaszálási mennyiség kézi damilos kaszával évente (terület x alkalom) (m2):</t>
  </si>
  <si>
    <t>egység árakat ezekbe a mezőkbe kell beírni</t>
  </si>
  <si>
    <t>kaszálandó területek (m2)</t>
  </si>
  <si>
    <t>gondozandó  (m2)</t>
  </si>
  <si>
    <t>évi kaszálási mennyiség (m2)</t>
  </si>
  <si>
    <t xml:space="preserve">Kaszálandó terület megnevezése   </t>
  </si>
  <si>
    <t>1.3    évi 5 alkalommal kaszálandó területek</t>
  </si>
  <si>
    <t>munkavégzések száma</t>
  </si>
  <si>
    <t>változó</t>
  </si>
  <si>
    <t>Újtelep kerékpárút melletti cserjék metszése 500 m hosszon</t>
  </si>
  <si>
    <t>készenléti díj (hó)</t>
  </si>
  <si>
    <t>838</t>
  </si>
  <si>
    <t>átalány</t>
  </si>
  <si>
    <t>Pillangó utca felső része a fasorral és árokkal</t>
  </si>
  <si>
    <t>1308, 723/4</t>
  </si>
  <si>
    <t>792/1-2</t>
  </si>
  <si>
    <t>Pillangó utcai rézsű</t>
  </si>
  <si>
    <t xml:space="preserve">1457, 1458, 1459, 792/4, </t>
  </si>
  <si>
    <t>átjáró a Zápor és Legelődombi út között</t>
  </si>
  <si>
    <t>1348/4</t>
  </si>
  <si>
    <t>Muskátli utcai körforgalom és buszmegállók környéke</t>
  </si>
  <si>
    <t>Pillangó utca rézsű alatti sávja</t>
  </si>
  <si>
    <t>2016 őszén elültetett fák</t>
  </si>
  <si>
    <t>Muskátli utcai körforgalom és környezetének cserjefoltjai</t>
  </si>
  <si>
    <t>Tulipán utcai körforgalom cserjefoltja</t>
  </si>
  <si>
    <t>Tulipán u. körforgalom környéke, főút menti háromszög, árok</t>
  </si>
  <si>
    <t>Rozmaring utcai háromszög a vízműnél</t>
  </si>
  <si>
    <t>1071</t>
  </si>
  <si>
    <t>Csipke köz</t>
  </si>
  <si>
    <t>vízelvezető árok a CBA telkétől a patakig 380 m x 5 m</t>
  </si>
  <si>
    <t>Öreghegyi önk. telek részletei a Globallal szemben</t>
  </si>
  <si>
    <t>Rókavár környéke</t>
  </si>
  <si>
    <t>Rókalyuk nevű telek nem bozótos útmenti részei: 4868 x 15%</t>
  </si>
  <si>
    <t>Tulipán utcai árok</t>
  </si>
  <si>
    <t>Kamilla utcai fittness-park</t>
  </si>
  <si>
    <t>Lejtő-Vadrózsa utca sarok</t>
  </si>
  <si>
    <t>1088, 1071</t>
  </si>
  <si>
    <t>járda Muskátli utcai buszmegállók és körforg. környékén</t>
  </si>
  <si>
    <t xml:space="preserve">Temető melletti járda és Tulipán utcai buszmegálló környéki sövények metszése </t>
  </si>
  <si>
    <t>Pipacs köz kaszálása</t>
  </si>
  <si>
    <t>Rózsa köz-Zúzmara utca átjáró</t>
  </si>
  <si>
    <t>Nefelejcs-Hóvirág telek + átjáró</t>
  </si>
  <si>
    <t xml:space="preserve">Muskátli uca vége (magántelek melletti járda menti külső sáv) </t>
  </si>
  <si>
    <t>Nyúl és Tulipán utca közötti átjáró</t>
  </si>
  <si>
    <t>Árnyas-Gyöngy utca sarok</t>
  </si>
  <si>
    <t>Rozmaring-Pipacs utca sarok</t>
  </si>
  <si>
    <t>kistraktorral takarítandó területek</t>
  </si>
  <si>
    <t>összesen traktoros hóeltakarítás:</t>
  </si>
  <si>
    <t>járda a körforgalomtól a Tengelice utcáig</t>
  </si>
  <si>
    <t>járda az iskola mögött a Haranvirág utcában</t>
  </si>
  <si>
    <t>7.3</t>
  </si>
  <si>
    <t>kézzel takarítandó területek</t>
  </si>
  <si>
    <t>Harangvirág utcai óvoda bejárata, járda és lépcső</t>
  </si>
  <si>
    <t>Tengelice utcai óvoda (kapu környéki járdák, rámpák, lépcső, járda a kertkapú és főbejárat között)</t>
  </si>
  <si>
    <t>Polgármesteri Hivatal előtti járda, Ófalú buszmegálló pár és rávezető járdaszakaszok, Fő u. 12. előtti árda (volt Posta)</t>
  </si>
  <si>
    <t>Egészségház körüli járdák, rámpák és rávezető járdaszakaszok</t>
  </si>
  <si>
    <t>Rákóczi utcai buszmegálló pár és rávezető járdaszakaszok</t>
  </si>
  <si>
    <t>Hóvirág utcai buszmegálló pár és rávezető járdaszakaszok</t>
  </si>
  <si>
    <t>Muskátli utcai buszmegálló pár és rávezető járdaszakaszok</t>
  </si>
  <si>
    <t>Újfalú buszmegálló pár és rávezető járdaszakaszok</t>
  </si>
  <si>
    <t>Mandula utcai játszótér körüli járdák és rávezető szakaszok</t>
  </si>
  <si>
    <t>Muskátli utca járdái és rávezető szakaszok</t>
  </si>
  <si>
    <t>Tulipán utcai játszótér járdái</t>
  </si>
  <si>
    <t>Őszapó játszótér járdái és rávezető járdái</t>
  </si>
  <si>
    <t>Pajta előtti tér, járda a Fáth-házig a Petőfi utcában</t>
  </si>
  <si>
    <t>Telki zöldterületfenntartás  2019 - EXTENZÍV TERÜLETEK</t>
  </si>
  <si>
    <t>hóeltakarítás traktorral</t>
  </si>
  <si>
    <t>kézi hóeltakarítás</t>
  </si>
  <si>
    <t>kaszálás összesen:</t>
  </si>
  <si>
    <t>locsolás összesen:</t>
  </si>
  <si>
    <t>egyéb óradíjas munkák összesen:</t>
  </si>
  <si>
    <t>hóeltakarítás összesen:</t>
  </si>
  <si>
    <t>egészségház parkolója, külső járdA</t>
  </si>
  <si>
    <r>
      <t xml:space="preserve">hóeltakarítás: </t>
    </r>
    <r>
      <rPr>
        <sz val="8"/>
        <rFont val="Arial Narrow"/>
        <family val="2"/>
        <charset val="238"/>
      </rPr>
      <t>kistraktorral (max. 1.000 kg, 1,1-1,3 m széles tolólappal, 2 cm felett hóvastagságnál kell megkezdeni a hótolást, éjszaka leesett havat reggel 7-ig el kell takarítani, hóeltakarítást hétvégén és ünnepnapokon is el kell végezni, készenléti időszak: dec. 1.- márc. 15., folyamatos havazásnál szükség esetén a munkavégzést újból és újból meg kell ismételni, a síkosságmentesítő anyagot az Önkormányzat biztosítja.)</t>
    </r>
  </si>
  <si>
    <t>összesen kézzel takarítandó hóeltakarítás: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</si>
</sst>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Ft&quot;;\-#,##0.00\ &quot;Ft&quot;"/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  <numFmt numFmtId="166" formatCode="_-* #,##0.00\ &quot;Ft&quot;_-;\-* #,##0.00\ &quot;Ft&quot;_-;_-* &quot;-&quot;\ &quot;Ft&quot;_-;_-@_-"/>
    <numFmt numFmtId="167" formatCode="#,##0.0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2">
    <xf numFmtId="0" fontId="0" fillId="0" borderId="0" xfId="0"/>
    <xf numFmtId="0" fontId="3" fillId="0" borderId="1" xfId="0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9" fontId="3" fillId="0" borderId="0" xfId="0" applyNumberFormat="1" applyFont="1" applyFill="1" applyBorder="1" applyAlignment="1">
      <alignment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vertical="center" wrapText="1"/>
    </xf>
    <xf numFmtId="3" fontId="3" fillId="0" borderId="12" xfId="1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165" fontId="3" fillId="0" borderId="14" xfId="1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165" fontId="3" fillId="0" borderId="13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15" xfId="1" applyNumberFormat="1" applyFont="1" applyFill="1" applyBorder="1" applyAlignment="1">
      <alignment horizontal="center" vertical="center" wrapText="1"/>
    </xf>
    <xf numFmtId="165" fontId="3" fillId="0" borderId="16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165" fontId="3" fillId="0" borderId="11" xfId="1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 wrapText="1"/>
    </xf>
    <xf numFmtId="3" fontId="3" fillId="0" borderId="20" xfId="1" applyNumberFormat="1" applyFont="1" applyFill="1" applyBorder="1" applyAlignment="1">
      <alignment horizontal="center" vertical="center" wrapText="1"/>
    </xf>
    <xf numFmtId="9" fontId="3" fillId="0" borderId="20" xfId="0" applyNumberFormat="1" applyFont="1" applyFill="1" applyBorder="1" applyAlignment="1">
      <alignment vertical="center" wrapText="1"/>
    </xf>
    <xf numFmtId="9" fontId="3" fillId="0" borderId="20" xfId="0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3" fillId="0" borderId="21" xfId="1" applyNumberFormat="1" applyFont="1" applyFill="1" applyBorder="1" applyAlignment="1">
      <alignment horizontal="center" vertical="center" wrapText="1"/>
    </xf>
    <xf numFmtId="165" fontId="3" fillId="0" borderId="22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vertical="center" wrapText="1"/>
    </xf>
    <xf numFmtId="165" fontId="2" fillId="0" borderId="16" xfId="1" applyNumberFormat="1" applyFont="1" applyFill="1" applyBorder="1" applyAlignment="1">
      <alignment horizontal="center" vertical="center" wrapText="1"/>
    </xf>
    <xf numFmtId="165" fontId="2" fillId="0" borderId="13" xfId="1" applyNumberFormat="1" applyFont="1" applyFill="1" applyBorder="1" applyAlignment="1">
      <alignment horizontal="center" vertical="center" wrapText="1"/>
    </xf>
    <xf numFmtId="42" fontId="3" fillId="0" borderId="0" xfId="0" applyNumberFormat="1" applyFont="1" applyFill="1" applyBorder="1" applyAlignment="1">
      <alignment vertical="center" wrapText="1"/>
    </xf>
    <xf numFmtId="9" fontId="3" fillId="0" borderId="2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3" fontId="3" fillId="0" borderId="27" xfId="1" applyNumberFormat="1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 vertical="center" wrapText="1"/>
    </xf>
    <xf numFmtId="3" fontId="3" fillId="0" borderId="28" xfId="1" applyNumberFormat="1" applyFont="1" applyFill="1" applyBorder="1" applyAlignment="1">
      <alignment horizontal="center" vertical="center" wrapText="1"/>
    </xf>
    <xf numFmtId="9" fontId="3" fillId="0" borderId="24" xfId="0" applyNumberFormat="1" applyFont="1" applyFill="1" applyBorder="1" applyAlignment="1">
      <alignment vertical="center" wrapText="1"/>
    </xf>
    <xf numFmtId="3" fontId="3" fillId="0" borderId="29" xfId="1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3" fontId="3" fillId="0" borderId="34" xfId="1" applyNumberFormat="1" applyFont="1" applyFill="1" applyBorder="1" applyAlignment="1">
      <alignment horizontal="center" vertical="center" wrapText="1"/>
    </xf>
    <xf numFmtId="9" fontId="3" fillId="0" borderId="34" xfId="0" applyNumberFormat="1" applyFont="1" applyFill="1" applyBorder="1" applyAlignment="1">
      <alignment vertical="center" wrapText="1"/>
    </xf>
    <xf numFmtId="9" fontId="3" fillId="0" borderId="34" xfId="0" applyNumberFormat="1" applyFont="1" applyFill="1" applyBorder="1" applyAlignment="1">
      <alignment horizontal="center" vertical="center" wrapText="1"/>
    </xf>
    <xf numFmtId="165" fontId="3" fillId="0" borderId="34" xfId="1" applyNumberFormat="1" applyFont="1" applyFill="1" applyBorder="1" applyAlignment="1">
      <alignment horizontal="center" vertical="center" wrapText="1"/>
    </xf>
    <xf numFmtId="165" fontId="3" fillId="0" borderId="35" xfId="1" applyNumberFormat="1" applyFont="1" applyFill="1" applyBorder="1" applyAlignment="1">
      <alignment horizontal="center" vertical="center" wrapText="1"/>
    </xf>
    <xf numFmtId="9" fontId="3" fillId="0" borderId="31" xfId="0" applyNumberFormat="1" applyFont="1" applyFill="1" applyBorder="1" applyAlignment="1">
      <alignment vertical="center" wrapText="1"/>
    </xf>
    <xf numFmtId="9" fontId="3" fillId="0" borderId="31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vertical="center" wrapText="1"/>
    </xf>
    <xf numFmtId="7" fontId="3" fillId="2" borderId="5" xfId="1" applyNumberFormat="1" applyFont="1" applyFill="1" applyBorder="1" applyAlignment="1">
      <alignment horizontal="center" vertical="center" wrapText="1"/>
    </xf>
    <xf numFmtId="165" fontId="2" fillId="0" borderId="18" xfId="1" applyNumberFormat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6" fontId="3" fillId="4" borderId="0" xfId="1" applyNumberFormat="1" applyFont="1" applyFill="1" applyBorder="1" applyAlignment="1">
      <alignment horizontal="left" vertical="center" wrapText="1"/>
    </xf>
    <xf numFmtId="49" fontId="3" fillId="5" borderId="36" xfId="0" applyNumberFormat="1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vertical="center" wrapText="1"/>
    </xf>
    <xf numFmtId="49" fontId="3" fillId="5" borderId="36" xfId="1" applyNumberFormat="1" applyFont="1" applyFill="1" applyBorder="1" applyAlignment="1">
      <alignment horizontal="left" vertical="center" wrapText="1"/>
    </xf>
    <xf numFmtId="164" fontId="3" fillId="5" borderId="37" xfId="1" applyNumberFormat="1" applyFont="1" applyFill="1" applyBorder="1" applyAlignment="1">
      <alignment horizontal="left" vertical="center" wrapText="1"/>
    </xf>
    <xf numFmtId="3" fontId="3" fillId="5" borderId="37" xfId="1" applyNumberFormat="1" applyFont="1" applyFill="1" applyBorder="1" applyAlignment="1">
      <alignment horizontal="center" vertical="center" textRotation="90" wrapText="1"/>
    </xf>
    <xf numFmtId="3" fontId="3" fillId="5" borderId="38" xfId="1" applyNumberFormat="1" applyFont="1" applyFill="1" applyBorder="1" applyAlignment="1">
      <alignment horizontal="center" vertical="center" textRotation="90" wrapText="1"/>
    </xf>
    <xf numFmtId="9" fontId="3" fillId="5" borderId="36" xfId="0" applyNumberFormat="1" applyFont="1" applyFill="1" applyBorder="1" applyAlignment="1">
      <alignment horizontal="center" vertical="center" textRotation="90" wrapText="1"/>
    </xf>
    <xf numFmtId="9" fontId="3" fillId="5" borderId="37" xfId="0" applyNumberFormat="1" applyFont="1" applyFill="1" applyBorder="1" applyAlignment="1">
      <alignment horizontal="center" vertical="center" textRotation="90" wrapText="1"/>
    </xf>
    <xf numFmtId="9" fontId="3" fillId="5" borderId="39" xfId="0" applyNumberFormat="1" applyFont="1" applyFill="1" applyBorder="1" applyAlignment="1">
      <alignment horizontal="center" vertical="center" textRotation="90" wrapText="1"/>
    </xf>
    <xf numFmtId="3" fontId="3" fillId="5" borderId="24" xfId="1" applyNumberFormat="1" applyFont="1" applyFill="1" applyBorder="1" applyAlignment="1">
      <alignment horizontal="center" vertical="center" wrapText="1"/>
    </xf>
    <xf numFmtId="9" fontId="3" fillId="5" borderId="38" xfId="0" applyNumberFormat="1" applyFont="1" applyFill="1" applyBorder="1" applyAlignment="1">
      <alignment horizontal="center" vertical="center" textRotation="90" wrapText="1"/>
    </xf>
    <xf numFmtId="9" fontId="3" fillId="5" borderId="40" xfId="0" applyNumberFormat="1" applyFont="1" applyFill="1" applyBorder="1" applyAlignment="1">
      <alignment horizontal="center" vertical="center" textRotation="90" wrapText="1"/>
    </xf>
    <xf numFmtId="0" fontId="2" fillId="5" borderId="36" xfId="0" applyFont="1" applyFill="1" applyBorder="1" applyAlignment="1">
      <alignment horizontal="left" vertical="center" wrapText="1"/>
    </xf>
    <xf numFmtId="49" fontId="2" fillId="5" borderId="36" xfId="0" applyNumberFormat="1" applyFont="1" applyFill="1" applyBorder="1" applyAlignment="1">
      <alignment horizontal="left" vertical="center" wrapText="1"/>
    </xf>
    <xf numFmtId="9" fontId="3" fillId="0" borderId="20" xfId="0" applyNumberFormat="1" applyFont="1" applyFill="1" applyBorder="1" applyAlignment="1">
      <alignment horizontal="left" vertical="center" wrapText="1"/>
    </xf>
    <xf numFmtId="49" fontId="2" fillId="0" borderId="32" xfId="0" applyNumberFormat="1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vertical="center" wrapText="1"/>
    </xf>
    <xf numFmtId="0" fontId="2" fillId="5" borderId="37" xfId="0" applyFont="1" applyFill="1" applyBorder="1" applyAlignment="1">
      <alignment vertical="center" wrapText="1"/>
    </xf>
    <xf numFmtId="49" fontId="2" fillId="0" borderId="36" xfId="0" applyNumberFormat="1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vertical="center" wrapText="1"/>
    </xf>
    <xf numFmtId="49" fontId="2" fillId="5" borderId="10" xfId="0" applyNumberFormat="1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49" fontId="3" fillId="5" borderId="10" xfId="0" applyNumberFormat="1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9" fontId="3" fillId="0" borderId="13" xfId="0" applyNumberFormat="1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3" fontId="3" fillId="0" borderId="23" xfId="1" applyNumberFormat="1" applyFont="1" applyFill="1" applyBorder="1" applyAlignment="1">
      <alignment horizontal="center" vertical="center" wrapText="1"/>
    </xf>
    <xf numFmtId="9" fontId="3" fillId="0" borderId="23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left" vertical="center" wrapText="1"/>
    </xf>
    <xf numFmtId="49" fontId="3" fillId="4" borderId="6" xfId="0" applyNumberFormat="1" applyFont="1" applyFill="1" applyBorder="1" applyAlignment="1">
      <alignment horizontal="left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 vertical="center" wrapText="1"/>
    </xf>
    <xf numFmtId="3" fontId="2" fillId="6" borderId="0" xfId="1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165" fontId="2" fillId="3" borderId="5" xfId="1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left" vertical="center" wrapText="1"/>
    </xf>
    <xf numFmtId="42" fontId="2" fillId="0" borderId="0" xfId="1" applyNumberFormat="1" applyFont="1" applyFill="1" applyBorder="1" applyAlignment="1">
      <alignment horizontal="center" vertical="center" wrapText="1"/>
    </xf>
    <xf numFmtId="49" fontId="3" fillId="0" borderId="60" xfId="0" applyNumberFormat="1" applyFont="1" applyFill="1" applyBorder="1" applyAlignment="1">
      <alignment horizontal="left" vertical="center" wrapText="1"/>
    </xf>
    <xf numFmtId="49" fontId="2" fillId="0" borderId="60" xfId="0" applyNumberFormat="1" applyFont="1" applyFill="1" applyBorder="1" applyAlignment="1">
      <alignment horizontal="left" vertical="center" wrapText="1"/>
    </xf>
    <xf numFmtId="165" fontId="2" fillId="3" borderId="1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42" fontId="2" fillId="0" borderId="22" xfId="1" applyNumberFormat="1" applyFont="1" applyFill="1" applyBorder="1" applyAlignment="1">
      <alignment horizontal="center" vertical="center" wrapText="1"/>
    </xf>
    <xf numFmtId="42" fontId="2" fillId="0" borderId="13" xfId="1" applyNumberFormat="1" applyFont="1" applyFill="1" applyBorder="1" applyAlignment="1">
      <alignment horizontal="center" vertical="center" wrapText="1"/>
    </xf>
    <xf numFmtId="42" fontId="2" fillId="0" borderId="57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7" fontId="2" fillId="0" borderId="0" xfId="1" applyNumberFormat="1" applyFont="1" applyFill="1" applyBorder="1" applyAlignment="1">
      <alignment horizontal="center" vertical="center" wrapText="1"/>
    </xf>
    <xf numFmtId="42" fontId="2" fillId="0" borderId="0" xfId="1" applyNumberFormat="1" applyFont="1" applyFill="1" applyBorder="1" applyAlignment="1">
      <alignment horizontal="center" vertical="center" wrapText="1"/>
    </xf>
    <xf numFmtId="42" fontId="2" fillId="0" borderId="18" xfId="1" applyNumberFormat="1" applyFont="1" applyFill="1" applyBorder="1" applyAlignment="1">
      <alignment horizontal="center" vertical="center" wrapText="1"/>
    </xf>
    <xf numFmtId="42" fontId="3" fillId="0" borderId="15" xfId="1" applyNumberFormat="1" applyFont="1" applyFill="1" applyBorder="1" applyAlignment="1">
      <alignment horizontal="center" vertical="center" wrapText="1"/>
    </xf>
    <xf numFmtId="42" fontId="3" fillId="0" borderId="44" xfId="1" applyNumberFormat="1" applyFont="1" applyFill="1" applyBorder="1" applyAlignment="1">
      <alignment horizontal="center" vertical="center" wrapText="1"/>
    </xf>
    <xf numFmtId="42" fontId="3" fillId="0" borderId="56" xfId="1" applyNumberFormat="1" applyFont="1" applyFill="1" applyBorder="1" applyAlignment="1">
      <alignment horizontal="center" vertical="center" wrapText="1"/>
    </xf>
    <xf numFmtId="42" fontId="2" fillId="0" borderId="51" xfId="1" applyNumberFormat="1" applyFont="1" applyFill="1" applyBorder="1" applyAlignment="1">
      <alignment horizontal="center" vertical="center" wrapText="1"/>
    </xf>
    <xf numFmtId="42" fontId="2" fillId="0" borderId="49" xfId="1" applyNumberFormat="1" applyFont="1" applyFill="1" applyBorder="1" applyAlignment="1">
      <alignment horizontal="center" vertical="center" wrapText="1"/>
    </xf>
    <xf numFmtId="42" fontId="2" fillId="0" borderId="50" xfId="1" applyNumberFormat="1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2" fillId="3" borderId="37" xfId="1" applyNumberFormat="1" applyFont="1" applyFill="1" applyBorder="1" applyAlignment="1">
      <alignment horizontal="center" vertical="center" wrapText="1"/>
    </xf>
    <xf numFmtId="3" fontId="2" fillId="3" borderId="39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3" borderId="5" xfId="1" applyNumberFormat="1" applyFont="1" applyFill="1" applyBorder="1" applyAlignment="1">
      <alignment horizontal="center" vertical="center" wrapText="1"/>
    </xf>
    <xf numFmtId="7" fontId="3" fillId="2" borderId="5" xfId="1" applyNumberFormat="1" applyFont="1" applyFill="1" applyBorder="1" applyAlignment="1">
      <alignment horizontal="center" vertical="center" wrapText="1"/>
    </xf>
    <xf numFmtId="42" fontId="3" fillId="0" borderId="5" xfId="1" applyNumberFormat="1" applyFont="1" applyFill="1" applyBorder="1" applyAlignment="1">
      <alignment horizontal="center" vertical="center" wrapText="1"/>
    </xf>
    <xf numFmtId="42" fontId="3" fillId="0" borderId="7" xfId="1" applyNumberFormat="1" applyFont="1" applyFill="1" applyBorder="1" applyAlignment="1">
      <alignment horizontal="center" vertical="center" wrapText="1"/>
    </xf>
    <xf numFmtId="3" fontId="3" fillId="3" borderId="14" xfId="1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3" fontId="3" fillId="3" borderId="58" xfId="1" applyNumberFormat="1" applyFont="1" applyFill="1" applyBorder="1" applyAlignment="1">
      <alignment horizontal="center" vertical="center" wrapText="1"/>
    </xf>
    <xf numFmtId="3" fontId="3" fillId="3" borderId="27" xfId="1" applyNumberFormat="1" applyFont="1" applyFill="1" applyBorder="1" applyAlignment="1">
      <alignment horizontal="center" vertical="center" wrapText="1"/>
    </xf>
    <xf numFmtId="3" fontId="3" fillId="0" borderId="51" xfId="1" applyNumberFormat="1" applyFont="1" applyFill="1" applyBorder="1" applyAlignment="1">
      <alignment horizontal="center" vertical="center" wrapText="1"/>
    </xf>
    <xf numFmtId="3" fontId="3" fillId="0" borderId="38" xfId="1" applyNumberFormat="1" applyFont="1" applyFill="1" applyBorder="1" applyAlignment="1">
      <alignment horizontal="center" vertical="center" wrapText="1"/>
    </xf>
    <xf numFmtId="3" fontId="3" fillId="3" borderId="51" xfId="1" applyNumberFormat="1" applyFont="1" applyFill="1" applyBorder="1" applyAlignment="1">
      <alignment horizontal="center" vertical="center" wrapText="1"/>
    </xf>
    <xf numFmtId="3" fontId="3" fillId="3" borderId="38" xfId="1" applyNumberFormat="1" applyFont="1" applyFill="1" applyBorder="1" applyAlignment="1">
      <alignment horizontal="center" vertical="center" wrapText="1"/>
    </xf>
    <xf numFmtId="3" fontId="3" fillId="0" borderId="7" xfId="1" applyNumberFormat="1" applyFont="1" applyFill="1" applyBorder="1" applyAlignment="1">
      <alignment horizontal="center" vertical="center" wrapText="1"/>
    </xf>
    <xf numFmtId="7" fontId="3" fillId="2" borderId="34" xfId="1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vertical="center" wrapText="1"/>
    </xf>
    <xf numFmtId="3" fontId="3" fillId="0" borderId="12" xfId="1" applyNumberFormat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horizontal="center" vertical="center" wrapText="1"/>
    </xf>
    <xf numFmtId="3" fontId="3" fillId="3" borderId="12" xfId="1" applyNumberFormat="1" applyFont="1" applyFill="1" applyBorder="1" applyAlignment="1">
      <alignment horizontal="center" vertical="center" wrapText="1"/>
    </xf>
    <xf numFmtId="7" fontId="3" fillId="2" borderId="15" xfId="1" applyNumberFormat="1" applyFont="1" applyFill="1" applyBorder="1" applyAlignment="1">
      <alignment horizontal="center" vertical="center" wrapText="1"/>
    </xf>
    <xf numFmtId="7" fontId="3" fillId="2" borderId="12" xfId="1" applyNumberFormat="1" applyFont="1" applyFill="1" applyBorder="1" applyAlignment="1">
      <alignment horizontal="center" vertical="center" wrapText="1"/>
    </xf>
    <xf numFmtId="42" fontId="3" fillId="0" borderId="58" xfId="1" applyNumberFormat="1" applyFont="1" applyFill="1" applyBorder="1" applyAlignment="1">
      <alignment horizontal="center" vertical="center" wrapText="1"/>
    </xf>
    <xf numFmtId="42" fontId="3" fillId="0" borderId="26" xfId="1" applyNumberFormat="1" applyFont="1" applyFill="1" applyBorder="1" applyAlignment="1">
      <alignment horizontal="center" vertical="center" wrapText="1"/>
    </xf>
    <xf numFmtId="42" fontId="3" fillId="0" borderId="46" xfId="1" applyNumberFormat="1" applyFont="1" applyFill="1" applyBorder="1" applyAlignment="1">
      <alignment horizontal="center" vertical="center" wrapText="1"/>
    </xf>
    <xf numFmtId="42" fontId="3" fillId="0" borderId="14" xfId="1" applyNumberFormat="1" applyFont="1" applyFill="1" applyBorder="1" applyAlignment="1">
      <alignment horizontal="center" vertical="center" wrapText="1"/>
    </xf>
    <xf numFmtId="42" fontId="3" fillId="0" borderId="23" xfId="1" applyNumberFormat="1" applyFont="1" applyFill="1" applyBorder="1" applyAlignment="1">
      <alignment horizontal="center" vertical="center" wrapText="1"/>
    </xf>
    <xf numFmtId="42" fontId="3" fillId="0" borderId="45" xfId="1" applyNumberFormat="1" applyFont="1" applyFill="1" applyBorder="1" applyAlignment="1">
      <alignment horizontal="center" vertical="center" wrapText="1"/>
    </xf>
    <xf numFmtId="42" fontId="3" fillId="0" borderId="34" xfId="1" applyNumberFormat="1" applyFont="1" applyFill="1" applyBorder="1" applyAlignment="1">
      <alignment horizontal="center" vertical="center" wrapText="1"/>
    </xf>
    <xf numFmtId="42" fontId="3" fillId="0" borderId="35" xfId="1" applyNumberFormat="1" applyFont="1" applyFill="1" applyBorder="1" applyAlignment="1">
      <alignment horizontal="center" vertical="center" wrapText="1"/>
    </xf>
    <xf numFmtId="3" fontId="3" fillId="0" borderId="58" xfId="1" applyNumberFormat="1" applyFont="1" applyFill="1" applyBorder="1" applyAlignment="1">
      <alignment horizontal="center" vertical="center" wrapText="1"/>
    </xf>
    <xf numFmtId="3" fontId="3" fillId="0" borderId="27" xfId="1" applyNumberFormat="1" applyFont="1" applyFill="1" applyBorder="1" applyAlignment="1">
      <alignment horizontal="center" vertical="center" wrapText="1"/>
    </xf>
    <xf numFmtId="7" fontId="3" fillId="2" borderId="14" xfId="1" applyNumberFormat="1" applyFont="1" applyFill="1" applyBorder="1" applyAlignment="1">
      <alignment horizontal="center" vertical="center" wrapText="1"/>
    </xf>
    <xf numFmtId="7" fontId="3" fillId="2" borderId="2" xfId="1" applyNumberFormat="1" applyFont="1" applyFill="1" applyBorder="1" applyAlignment="1">
      <alignment horizontal="center" vertical="center" wrapText="1"/>
    </xf>
    <xf numFmtId="9" fontId="3" fillId="5" borderId="51" xfId="0" applyNumberFormat="1" applyFont="1" applyFill="1" applyBorder="1" applyAlignment="1">
      <alignment horizontal="center" vertical="center" wrapText="1"/>
    </xf>
    <xf numFmtId="9" fontId="3" fillId="5" borderId="49" xfId="0" applyNumberFormat="1" applyFont="1" applyFill="1" applyBorder="1" applyAlignment="1">
      <alignment horizontal="center" vertical="center" wrapText="1"/>
    </xf>
    <xf numFmtId="9" fontId="3" fillId="5" borderId="50" xfId="0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3" fontId="2" fillId="5" borderId="1" xfId="1" applyNumberFormat="1" applyFont="1" applyFill="1" applyBorder="1" applyAlignment="1">
      <alignment horizontal="center" vertical="center" wrapText="1"/>
    </xf>
    <xf numFmtId="3" fontId="2" fillId="5" borderId="4" xfId="1" applyNumberFormat="1" applyFont="1" applyFill="1" applyBorder="1" applyAlignment="1">
      <alignment horizontal="center" vertical="center" wrapText="1"/>
    </xf>
    <xf numFmtId="3" fontId="3" fillId="0" borderId="9" xfId="1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3" fontId="2" fillId="3" borderId="9" xfId="1" applyNumberFormat="1" applyFont="1" applyFill="1" applyBorder="1" applyAlignment="1">
      <alignment horizontal="center" vertical="center" wrapText="1"/>
    </xf>
    <xf numFmtId="3" fontId="2" fillId="3" borderId="11" xfId="1" applyNumberFormat="1" applyFont="1" applyFill="1" applyBorder="1" applyAlignment="1">
      <alignment horizontal="center" vertical="center" wrapText="1"/>
    </xf>
    <xf numFmtId="3" fontId="3" fillId="0" borderId="23" xfId="1" applyNumberFormat="1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left" vertical="center" wrapText="1"/>
    </xf>
    <xf numFmtId="9" fontId="3" fillId="0" borderId="26" xfId="0" applyNumberFormat="1" applyFont="1" applyFill="1" applyBorder="1" applyAlignment="1">
      <alignment horizontal="left" vertical="center" wrapText="1"/>
    </xf>
    <xf numFmtId="3" fontId="2" fillId="3" borderId="53" xfId="1" applyNumberFormat="1" applyFont="1" applyFill="1" applyBorder="1" applyAlignment="1">
      <alignment horizontal="center" vertical="center" wrapText="1"/>
    </xf>
    <xf numFmtId="3" fontId="2" fillId="3" borderId="56" xfId="1" applyNumberFormat="1" applyFont="1" applyFill="1" applyBorder="1" applyAlignment="1">
      <alignment horizontal="center" vertical="center" wrapText="1"/>
    </xf>
    <xf numFmtId="3" fontId="3" fillId="5" borderId="9" xfId="1" applyNumberFormat="1" applyFont="1" applyFill="1" applyBorder="1" applyAlignment="1">
      <alignment horizontal="center" vertical="center" wrapText="1"/>
    </xf>
    <xf numFmtId="3" fontId="2" fillId="0" borderId="37" xfId="1" applyNumberFormat="1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left" vertical="center" wrapText="1"/>
    </xf>
    <xf numFmtId="3" fontId="3" fillId="5" borderId="1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2" fillId="3" borderId="4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9" fontId="3" fillId="0" borderId="44" xfId="0" applyNumberFormat="1" applyFont="1" applyFill="1" applyBorder="1" applyAlignment="1">
      <alignment horizontal="left" vertical="center" wrapText="1"/>
    </xf>
    <xf numFmtId="3" fontId="2" fillId="3" borderId="43" xfId="1" applyNumberFormat="1" applyFont="1" applyFill="1" applyBorder="1" applyAlignment="1">
      <alignment horizontal="center" vertical="center" wrapText="1"/>
    </xf>
    <xf numFmtId="3" fontId="2" fillId="3" borderId="45" xfId="1" applyNumberFormat="1" applyFont="1" applyFill="1" applyBorder="1" applyAlignment="1">
      <alignment horizontal="center" vertical="center" wrapText="1"/>
    </xf>
    <xf numFmtId="3" fontId="2" fillId="3" borderId="25" xfId="1" applyNumberFormat="1" applyFont="1" applyFill="1" applyBorder="1" applyAlignment="1">
      <alignment horizontal="center" vertical="center" wrapText="1"/>
    </xf>
    <xf numFmtId="3" fontId="2" fillId="3" borderId="46" xfId="1" applyNumberFormat="1" applyFont="1" applyFill="1" applyBorder="1" applyAlignment="1">
      <alignment horizontal="center" vertical="center" wrapText="1"/>
    </xf>
    <xf numFmtId="165" fontId="2" fillId="3" borderId="37" xfId="1" applyNumberFormat="1" applyFont="1" applyFill="1" applyBorder="1" applyAlignment="1">
      <alignment horizontal="center" vertical="center" wrapText="1"/>
    </xf>
    <xf numFmtId="165" fontId="2" fillId="3" borderId="39" xfId="1" applyNumberFormat="1" applyFont="1" applyFill="1" applyBorder="1" applyAlignment="1">
      <alignment horizontal="center" vertical="center" wrapText="1"/>
    </xf>
    <xf numFmtId="3" fontId="2" fillId="5" borderId="9" xfId="1" applyNumberFormat="1" applyFont="1" applyFill="1" applyBorder="1" applyAlignment="1">
      <alignment horizontal="center" vertical="center" wrapText="1"/>
    </xf>
    <xf numFmtId="3" fontId="2" fillId="5" borderId="11" xfId="1" applyNumberFormat="1" applyFont="1" applyFill="1" applyBorder="1" applyAlignment="1">
      <alignment horizontal="center" vertical="center" wrapText="1"/>
    </xf>
    <xf numFmtId="49" fontId="2" fillId="5" borderId="49" xfId="0" applyNumberFormat="1" applyFont="1" applyFill="1" applyBorder="1" applyAlignment="1">
      <alignment horizontal="left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3" fontId="3" fillId="3" borderId="37" xfId="1" applyNumberFormat="1" applyFont="1" applyFill="1" applyBorder="1" applyAlignment="1">
      <alignment horizontal="center" vertical="center" wrapText="1"/>
    </xf>
    <xf numFmtId="3" fontId="3" fillId="3" borderId="39" xfId="1" applyNumberFormat="1" applyFont="1" applyFill="1" applyBorder="1" applyAlignment="1">
      <alignment horizontal="center" vertical="center" wrapText="1"/>
    </xf>
    <xf numFmtId="3" fontId="2" fillId="5" borderId="51" xfId="1" applyNumberFormat="1" applyFont="1" applyFill="1" applyBorder="1" applyAlignment="1">
      <alignment horizontal="center" vertical="center" wrapText="1"/>
    </xf>
    <xf numFmtId="3" fontId="2" fillId="5" borderId="49" xfId="1" applyNumberFormat="1" applyFont="1" applyFill="1" applyBorder="1" applyAlignment="1">
      <alignment horizontal="center" vertical="center" wrapText="1"/>
    </xf>
    <xf numFmtId="3" fontId="2" fillId="5" borderId="50" xfId="1" applyNumberFormat="1" applyFont="1" applyFill="1" applyBorder="1" applyAlignment="1">
      <alignment horizontal="center" vertical="center" wrapText="1"/>
    </xf>
    <xf numFmtId="3" fontId="2" fillId="5" borderId="55" xfId="1" applyNumberFormat="1" applyFont="1" applyFill="1" applyBorder="1" applyAlignment="1">
      <alignment horizontal="center" vertical="center" wrapText="1"/>
    </xf>
    <xf numFmtId="3" fontId="2" fillId="5" borderId="38" xfId="1" applyNumberFormat="1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 vertical="center" wrapText="1"/>
    </xf>
    <xf numFmtId="3" fontId="3" fillId="0" borderId="54" xfId="1" applyNumberFormat="1" applyFont="1" applyFill="1" applyBorder="1" applyAlignment="1">
      <alignment horizontal="center" vertical="center" wrapText="1"/>
    </xf>
    <xf numFmtId="9" fontId="3" fillId="5" borderId="55" xfId="0" applyNumberFormat="1" applyFont="1" applyFill="1" applyBorder="1" applyAlignment="1">
      <alignment horizontal="center" vertical="center" textRotation="90" wrapText="1"/>
    </xf>
    <xf numFmtId="9" fontId="3" fillId="5" borderId="49" xfId="0" applyNumberFormat="1" applyFont="1" applyFill="1" applyBorder="1" applyAlignment="1">
      <alignment horizontal="center" vertical="center" textRotation="90" wrapText="1"/>
    </xf>
    <xf numFmtId="9" fontId="3" fillId="5" borderId="50" xfId="0" applyNumberFormat="1" applyFont="1" applyFill="1" applyBorder="1" applyAlignment="1">
      <alignment horizontal="center" vertical="center" textRotation="90" wrapText="1"/>
    </xf>
    <xf numFmtId="49" fontId="2" fillId="5" borderId="55" xfId="1" applyNumberFormat="1" applyFont="1" applyFill="1" applyBorder="1" applyAlignment="1">
      <alignment horizontal="left" vertical="center" wrapText="1"/>
    </xf>
    <xf numFmtId="49" fontId="2" fillId="5" borderId="38" xfId="1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3" fontId="2" fillId="0" borderId="41" xfId="1" applyNumberFormat="1" applyFont="1" applyFill="1" applyBorder="1" applyAlignment="1">
      <alignment horizontal="center" vertical="center" wrapText="1"/>
    </xf>
    <xf numFmtId="9" fontId="3" fillId="5" borderId="47" xfId="0" applyNumberFormat="1" applyFont="1" applyFill="1" applyBorder="1" applyAlignment="1">
      <alignment horizontal="center" vertical="center" wrapText="1"/>
    </xf>
    <xf numFmtId="9" fontId="3" fillId="5" borderId="24" xfId="0" applyNumberFormat="1" applyFont="1" applyFill="1" applyBorder="1" applyAlignment="1">
      <alignment horizontal="center" vertical="center" wrapText="1"/>
    </xf>
    <xf numFmtId="9" fontId="3" fillId="5" borderId="48" xfId="0" applyNumberFormat="1" applyFont="1" applyFill="1" applyBorder="1" applyAlignment="1">
      <alignment horizontal="center" vertical="center" wrapText="1"/>
    </xf>
    <xf numFmtId="9" fontId="3" fillId="5" borderId="29" xfId="0" applyNumberFormat="1" applyFont="1" applyFill="1" applyBorder="1" applyAlignment="1">
      <alignment horizontal="center" vertical="center" wrapText="1"/>
    </xf>
    <xf numFmtId="49" fontId="4" fillId="5" borderId="55" xfId="1" applyNumberFormat="1" applyFont="1" applyFill="1" applyBorder="1" applyAlignment="1">
      <alignment horizontal="left" vertical="center" wrapText="1"/>
    </xf>
    <xf numFmtId="49" fontId="4" fillId="5" borderId="49" xfId="1" applyNumberFormat="1" applyFont="1" applyFill="1" applyBorder="1" applyAlignment="1">
      <alignment horizontal="left" vertical="center" wrapText="1"/>
    </xf>
    <xf numFmtId="49" fontId="4" fillId="5" borderId="50" xfId="1" applyNumberFormat="1" applyFont="1" applyFill="1" applyBorder="1" applyAlignment="1">
      <alignment horizontal="left" vertical="center" wrapText="1"/>
    </xf>
    <xf numFmtId="3" fontId="2" fillId="3" borderId="41" xfId="1" applyNumberFormat="1" applyFont="1" applyFill="1" applyBorder="1" applyAlignment="1">
      <alignment horizontal="center" vertical="center" wrapText="1"/>
    </xf>
    <xf numFmtId="3" fontId="2" fillId="3" borderId="52" xfId="1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42" fontId="7" fillId="0" borderId="41" xfId="1" applyNumberFormat="1" applyFont="1" applyFill="1" applyBorder="1" applyAlignment="1">
      <alignment horizontal="center" vertical="center" wrapText="1"/>
    </xf>
    <xf numFmtId="42" fontId="7" fillId="0" borderId="52" xfId="1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3" fontId="3" fillId="3" borderId="9" xfId="1" applyNumberFormat="1" applyFont="1" applyFill="1" applyBorder="1" applyAlignment="1">
      <alignment horizontal="center" vertical="center" wrapText="1"/>
    </xf>
    <xf numFmtId="167" fontId="3" fillId="3" borderId="34" xfId="1" applyNumberFormat="1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 vertical="center" wrapText="1"/>
    </xf>
    <xf numFmtId="42" fontId="7" fillId="0" borderId="34" xfId="1" applyNumberFormat="1" applyFont="1" applyFill="1" applyBorder="1" applyAlignment="1">
      <alignment horizontal="center" vertical="center" wrapText="1"/>
    </xf>
    <xf numFmtId="42" fontId="7" fillId="0" borderId="35" xfId="1" applyNumberFormat="1" applyFont="1" applyFill="1" applyBorder="1" applyAlignment="1">
      <alignment horizontal="center" vertical="center" wrapText="1"/>
    </xf>
    <xf numFmtId="42" fontId="7" fillId="0" borderId="9" xfId="1" applyNumberFormat="1" applyFont="1" applyFill="1" applyBorder="1" applyAlignment="1">
      <alignment horizontal="center" vertical="center" wrapText="1"/>
    </xf>
    <xf numFmtId="42" fontId="7" fillId="0" borderId="11" xfId="1" applyNumberFormat="1" applyFont="1" applyFill="1" applyBorder="1" applyAlignment="1">
      <alignment horizontal="center" vertical="center" wrapText="1"/>
    </xf>
    <xf numFmtId="7" fontId="3" fillId="2" borderId="9" xfId="1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2" fontId="3" fillId="0" borderId="9" xfId="1" applyNumberFormat="1" applyFont="1" applyFill="1" applyBorder="1" applyAlignment="1">
      <alignment horizontal="center" vertical="center" wrapText="1"/>
    </xf>
    <xf numFmtId="42" fontId="3" fillId="0" borderId="11" xfId="1" applyNumberFormat="1" applyFont="1" applyFill="1" applyBorder="1" applyAlignment="1">
      <alignment horizontal="center" vertical="center" wrapText="1"/>
    </xf>
    <xf numFmtId="42" fontId="2" fillId="0" borderId="8" xfId="1" applyNumberFormat="1" applyFont="1" applyFill="1" applyBorder="1" applyAlignment="1">
      <alignment horizontal="center" vertical="center" wrapText="1"/>
    </xf>
    <xf numFmtId="7" fontId="3" fillId="2" borderId="58" xfId="1" applyNumberFormat="1" applyFont="1" applyFill="1" applyBorder="1" applyAlignment="1">
      <alignment horizontal="center" vertical="center" wrapText="1"/>
    </xf>
    <xf numFmtId="7" fontId="3" fillId="2" borderId="27" xfId="1" applyNumberFormat="1" applyFont="1" applyFill="1" applyBorder="1" applyAlignment="1">
      <alignment horizontal="center" vertical="center" wrapText="1"/>
    </xf>
    <xf numFmtId="3" fontId="3" fillId="0" borderId="45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7" fontId="3" fillId="2" borderId="51" xfId="1" applyNumberFormat="1" applyFont="1" applyFill="1" applyBorder="1" applyAlignment="1">
      <alignment horizontal="center" vertical="center" wrapText="1"/>
    </xf>
    <xf numFmtId="7" fontId="3" fillId="2" borderId="38" xfId="1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3" fontId="3" fillId="0" borderId="35" xfId="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9" fontId="3" fillId="0" borderId="23" xfId="0" applyNumberFormat="1" applyFont="1" applyFill="1" applyBorder="1" applyAlignment="1">
      <alignment horizontal="left" vertical="center" wrapText="1"/>
    </xf>
    <xf numFmtId="3" fontId="3" fillId="5" borderId="51" xfId="1" applyNumberFormat="1" applyFont="1" applyFill="1" applyBorder="1" applyAlignment="1">
      <alignment horizontal="center" vertical="center" wrapText="1"/>
    </xf>
    <xf numFmtId="3" fontId="3" fillId="5" borderId="38" xfId="1" applyNumberFormat="1" applyFont="1" applyFill="1" applyBorder="1" applyAlignment="1">
      <alignment horizontal="center" vertical="center" wrapText="1"/>
    </xf>
    <xf numFmtId="9" fontId="3" fillId="5" borderId="38" xfId="0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8"/>
  <sheetViews>
    <sheetView tabSelected="1" view="pageBreakPreview" zoomScale="130" zoomScaleNormal="130" zoomScaleSheetLayoutView="130" zoomScalePageLayoutView="120" workbookViewId="0">
      <selection activeCell="B192" sqref="B192:K192"/>
    </sheetView>
  </sheetViews>
  <sheetFormatPr defaultColWidth="9.140625" defaultRowHeight="12.75" x14ac:dyDescent="0.2"/>
  <cols>
    <col min="1" max="1" width="10" style="35" customWidth="1"/>
    <col min="2" max="2" width="33.7109375" style="14" customWidth="1"/>
    <col min="3" max="4" width="5.85546875" style="15" customWidth="1"/>
    <col min="5" max="5" width="6.140625" style="15" customWidth="1"/>
    <col min="6" max="6" width="5.140625" style="27" customWidth="1"/>
    <col min="7" max="8" width="5.140625" style="28" customWidth="1"/>
    <col min="9" max="9" width="7.28515625" style="28" customWidth="1"/>
    <col min="10" max="10" width="6.140625" style="28" customWidth="1"/>
    <col min="11" max="11" width="7.28515625" style="28" customWidth="1"/>
    <col min="12" max="16384" width="9.140625" style="7"/>
  </cols>
  <sheetData>
    <row r="1" spans="1:11" x14ac:dyDescent="0.2">
      <c r="A1" s="308" t="s">
        <v>362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">
      <c r="A2" s="309" t="s">
        <v>196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1" x14ac:dyDescent="0.2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1" ht="13.5" thickBot="1" x14ac:dyDescent="0.25"/>
    <row r="5" spans="1:11" s="14" customFormat="1" ht="14.45" customHeight="1" thickBot="1" x14ac:dyDescent="0.25">
      <c r="A5" s="276" t="s">
        <v>186</v>
      </c>
      <c r="B5" s="277"/>
      <c r="C5" s="277"/>
      <c r="D5" s="277"/>
      <c r="E5" s="278"/>
      <c r="F5" s="272" t="s">
        <v>46</v>
      </c>
      <c r="G5" s="273"/>
      <c r="H5" s="273"/>
      <c r="I5" s="274" t="s">
        <v>299</v>
      </c>
      <c r="J5" s="273"/>
      <c r="K5" s="275"/>
    </row>
    <row r="6" spans="1:11" s="16" customFormat="1" ht="44.45" customHeight="1" thickBot="1" x14ac:dyDescent="0.25">
      <c r="A6" s="113" t="s">
        <v>10</v>
      </c>
      <c r="B6" s="114" t="s">
        <v>302</v>
      </c>
      <c r="C6" s="115" t="s">
        <v>300</v>
      </c>
      <c r="D6" s="115" t="s">
        <v>197</v>
      </c>
      <c r="E6" s="116" t="s">
        <v>301</v>
      </c>
      <c r="F6" s="117" t="s">
        <v>92</v>
      </c>
      <c r="G6" s="118" t="s">
        <v>12</v>
      </c>
      <c r="H6" s="119" t="s">
        <v>45</v>
      </c>
      <c r="I6" s="117" t="s">
        <v>92</v>
      </c>
      <c r="J6" s="118" t="s">
        <v>12</v>
      </c>
      <c r="K6" s="119" t="s">
        <v>45</v>
      </c>
    </row>
    <row r="7" spans="1:11" x14ac:dyDescent="0.2">
      <c r="A7" s="37">
        <v>19</v>
      </c>
      <c r="B7" s="1" t="s">
        <v>90</v>
      </c>
      <c r="C7" s="2">
        <v>1000</v>
      </c>
      <c r="D7" s="2">
        <v>10</v>
      </c>
      <c r="E7" s="17">
        <f>PRODUCT(C7,D7)</f>
        <v>10000</v>
      </c>
      <c r="F7" s="4">
        <v>0</v>
      </c>
      <c r="G7" s="5">
        <v>0.9</v>
      </c>
      <c r="H7" s="6">
        <v>0.1</v>
      </c>
      <c r="I7" s="65">
        <f>PRODUCT(E7,F7)</f>
        <v>0</v>
      </c>
      <c r="J7" s="65">
        <f>PRODUCT(E7,G7)</f>
        <v>9000</v>
      </c>
      <c r="K7" s="66">
        <f>PRODUCT(E7,H7)</f>
        <v>1000</v>
      </c>
    </row>
    <row r="8" spans="1:11" x14ac:dyDescent="0.2">
      <c r="A8" s="36" t="s">
        <v>129</v>
      </c>
      <c r="B8" s="8" t="s">
        <v>91</v>
      </c>
      <c r="C8" s="9">
        <v>1000</v>
      </c>
      <c r="D8" s="9">
        <v>10</v>
      </c>
      <c r="E8" s="3">
        <f t="shared" ref="E8:E70" si="0">PRODUCT(C8,D8)</f>
        <v>10000</v>
      </c>
      <c r="F8" s="10">
        <v>0</v>
      </c>
      <c r="G8" s="11">
        <v>0.9</v>
      </c>
      <c r="H8" s="12">
        <v>0.1</v>
      </c>
      <c r="I8" s="40">
        <f t="shared" ref="I8:I14" si="1">PRODUCT(E8,F8)</f>
        <v>0</v>
      </c>
      <c r="J8" s="40">
        <f t="shared" ref="J8:J14" si="2">PRODUCT(E8,G8)</f>
        <v>9000</v>
      </c>
      <c r="K8" s="51">
        <f t="shared" ref="K8:K14" si="3">PRODUCT(E8,H8)</f>
        <v>1000</v>
      </c>
    </row>
    <row r="9" spans="1:11" x14ac:dyDescent="0.2">
      <c r="A9" s="37" t="s">
        <v>93</v>
      </c>
      <c r="B9" s="1" t="s">
        <v>85</v>
      </c>
      <c r="C9" s="2">
        <v>1393</v>
      </c>
      <c r="D9" s="2">
        <v>10</v>
      </c>
      <c r="E9" s="3">
        <f t="shared" si="0"/>
        <v>13930</v>
      </c>
      <c r="F9" s="4">
        <v>0</v>
      </c>
      <c r="G9" s="5">
        <v>0.8</v>
      </c>
      <c r="H9" s="6">
        <v>0.2</v>
      </c>
      <c r="I9" s="40">
        <f t="shared" si="1"/>
        <v>0</v>
      </c>
      <c r="J9" s="40">
        <f t="shared" si="2"/>
        <v>11144</v>
      </c>
      <c r="K9" s="51">
        <f t="shared" si="3"/>
        <v>2786</v>
      </c>
    </row>
    <row r="10" spans="1:11" x14ac:dyDescent="0.2">
      <c r="A10" s="36">
        <v>158</v>
      </c>
      <c r="B10" s="8" t="s">
        <v>13</v>
      </c>
      <c r="C10" s="9">
        <v>150</v>
      </c>
      <c r="D10" s="9">
        <v>10</v>
      </c>
      <c r="E10" s="3">
        <f t="shared" si="0"/>
        <v>1500</v>
      </c>
      <c r="F10" s="10">
        <v>0</v>
      </c>
      <c r="G10" s="11">
        <v>0</v>
      </c>
      <c r="H10" s="12">
        <v>1</v>
      </c>
      <c r="I10" s="40">
        <f t="shared" si="1"/>
        <v>0</v>
      </c>
      <c r="J10" s="40">
        <f t="shared" si="2"/>
        <v>0</v>
      </c>
      <c r="K10" s="51">
        <f t="shared" si="3"/>
        <v>1500</v>
      </c>
    </row>
    <row r="11" spans="1:11" x14ac:dyDescent="0.2">
      <c r="A11" s="37">
        <v>792</v>
      </c>
      <c r="B11" s="1" t="s">
        <v>141</v>
      </c>
      <c r="C11" s="2">
        <v>1175</v>
      </c>
      <c r="D11" s="2">
        <v>10</v>
      </c>
      <c r="E11" s="17">
        <f t="shared" si="0"/>
        <v>11750</v>
      </c>
      <c r="F11" s="4">
        <v>0</v>
      </c>
      <c r="G11" s="5">
        <v>0.95</v>
      </c>
      <c r="H11" s="6">
        <v>0.05</v>
      </c>
      <c r="I11" s="40">
        <f t="shared" si="1"/>
        <v>0</v>
      </c>
      <c r="J11" s="40">
        <f t="shared" si="2"/>
        <v>11162.5</v>
      </c>
      <c r="K11" s="51">
        <f t="shared" si="3"/>
        <v>587.5</v>
      </c>
    </row>
    <row r="12" spans="1:11" x14ac:dyDescent="0.2">
      <c r="A12" s="37" t="s">
        <v>27</v>
      </c>
      <c r="B12" s="1" t="s">
        <v>310</v>
      </c>
      <c r="C12" s="2">
        <v>1320</v>
      </c>
      <c r="D12" s="2">
        <v>10</v>
      </c>
      <c r="E12" s="17">
        <f t="shared" si="0"/>
        <v>13200</v>
      </c>
      <c r="F12" s="4">
        <v>0</v>
      </c>
      <c r="G12" s="5">
        <v>0.75</v>
      </c>
      <c r="H12" s="6">
        <v>0.25</v>
      </c>
      <c r="I12" s="40">
        <f t="shared" si="1"/>
        <v>0</v>
      </c>
      <c r="J12" s="40">
        <f t="shared" si="2"/>
        <v>9900</v>
      </c>
      <c r="K12" s="51">
        <f t="shared" si="3"/>
        <v>3300</v>
      </c>
    </row>
    <row r="13" spans="1:11" x14ac:dyDescent="0.2">
      <c r="A13" s="37" t="s">
        <v>311</v>
      </c>
      <c r="B13" s="1" t="s">
        <v>317</v>
      </c>
      <c r="C13" s="2">
        <v>2500</v>
      </c>
      <c r="D13" s="2">
        <v>10</v>
      </c>
      <c r="E13" s="17">
        <f t="shared" si="0"/>
        <v>25000</v>
      </c>
      <c r="F13" s="4">
        <v>0</v>
      </c>
      <c r="G13" s="5">
        <v>0.75</v>
      </c>
      <c r="H13" s="6">
        <v>0.25</v>
      </c>
      <c r="I13" s="40">
        <f t="shared" si="1"/>
        <v>0</v>
      </c>
      <c r="J13" s="40">
        <f t="shared" si="2"/>
        <v>18750</v>
      </c>
      <c r="K13" s="51">
        <f t="shared" si="3"/>
        <v>6250</v>
      </c>
    </row>
    <row r="14" spans="1:11" ht="25.5" x14ac:dyDescent="0.2">
      <c r="A14" s="36" t="s">
        <v>11</v>
      </c>
      <c r="B14" s="8" t="s">
        <v>322</v>
      </c>
      <c r="C14" s="9">
        <v>900</v>
      </c>
      <c r="D14" s="9">
        <v>10</v>
      </c>
      <c r="E14" s="3">
        <f t="shared" si="0"/>
        <v>9000</v>
      </c>
      <c r="F14" s="10">
        <v>0</v>
      </c>
      <c r="G14" s="11">
        <v>0.6</v>
      </c>
      <c r="H14" s="12">
        <v>0.4</v>
      </c>
      <c r="I14" s="40">
        <f t="shared" si="1"/>
        <v>0</v>
      </c>
      <c r="J14" s="40">
        <f t="shared" si="2"/>
        <v>5400</v>
      </c>
      <c r="K14" s="51">
        <f t="shared" si="3"/>
        <v>3600</v>
      </c>
    </row>
    <row r="15" spans="1:11" ht="13.5" thickBot="1" x14ac:dyDescent="0.25">
      <c r="A15" s="38" t="s">
        <v>15</v>
      </c>
      <c r="B15" s="18" t="s">
        <v>55</v>
      </c>
      <c r="C15" s="19">
        <v>1600</v>
      </c>
      <c r="D15" s="19">
        <v>10</v>
      </c>
      <c r="E15" s="30">
        <f>PRODUCT(C15,D15)</f>
        <v>16000</v>
      </c>
      <c r="F15" s="20">
        <v>0</v>
      </c>
      <c r="G15" s="21">
        <v>0.95</v>
      </c>
      <c r="H15" s="22">
        <v>0.05</v>
      </c>
      <c r="I15" s="44">
        <f>PRODUCT(E15,F15)</f>
        <v>0</v>
      </c>
      <c r="J15" s="44">
        <f>PRODUCT(E15,G15)</f>
        <v>15200</v>
      </c>
      <c r="K15" s="54">
        <f>PRODUCT(E15,H15)</f>
        <v>800</v>
      </c>
    </row>
    <row r="16" spans="1:11" ht="25.5" x14ac:dyDescent="0.2">
      <c r="A16" s="55"/>
      <c r="B16" s="41" t="s">
        <v>185</v>
      </c>
      <c r="C16" s="17">
        <f>SUM(C7:C15)</f>
        <v>11038</v>
      </c>
      <c r="E16" s="47"/>
      <c r="I16" s="47"/>
      <c r="J16" s="47"/>
      <c r="K16" s="56"/>
    </row>
    <row r="17" spans="1:11" x14ac:dyDescent="0.2">
      <c r="A17" s="55"/>
      <c r="B17" s="48" t="s">
        <v>198</v>
      </c>
      <c r="C17" s="49"/>
      <c r="D17" s="49"/>
      <c r="E17" s="13">
        <f>SUM(E7:E16)</f>
        <v>110380</v>
      </c>
      <c r="I17" s="45"/>
      <c r="J17" s="45"/>
      <c r="K17" s="57"/>
    </row>
    <row r="18" spans="1:11" x14ac:dyDescent="0.2">
      <c r="A18" s="55"/>
      <c r="B18" s="41" t="s">
        <v>199</v>
      </c>
      <c r="C18" s="32"/>
      <c r="D18" s="32"/>
      <c r="E18" s="32"/>
      <c r="F18" s="33"/>
      <c r="G18" s="34"/>
      <c r="H18" s="34"/>
      <c r="I18" s="46">
        <f>SUM(I7:I17)</f>
        <v>0</v>
      </c>
      <c r="J18" s="45"/>
      <c r="K18" s="57"/>
    </row>
    <row r="19" spans="1:11" x14ac:dyDescent="0.2">
      <c r="A19" s="55"/>
      <c r="B19" s="41" t="s">
        <v>200</v>
      </c>
      <c r="C19" s="32"/>
      <c r="D19" s="32"/>
      <c r="E19" s="32"/>
      <c r="F19" s="33"/>
      <c r="G19" s="34"/>
      <c r="H19" s="34"/>
      <c r="I19" s="42"/>
      <c r="J19" s="46">
        <f>SUM(J7:J18)</f>
        <v>89556.5</v>
      </c>
      <c r="K19" s="57"/>
    </row>
    <row r="20" spans="1:11" ht="26.25" thickBot="1" x14ac:dyDescent="0.25">
      <c r="A20" s="58"/>
      <c r="B20" s="59" t="s">
        <v>201</v>
      </c>
      <c r="C20" s="60"/>
      <c r="D20" s="60"/>
      <c r="E20" s="60"/>
      <c r="F20" s="61"/>
      <c r="G20" s="62"/>
      <c r="H20" s="62"/>
      <c r="I20" s="63"/>
      <c r="J20" s="63"/>
      <c r="K20" s="64">
        <f>SUM(K7:K19)</f>
        <v>20823.5</v>
      </c>
    </row>
    <row r="21" spans="1:11" ht="12" customHeight="1" thickBot="1" x14ac:dyDescent="0.25">
      <c r="I21" s="43"/>
      <c r="J21" s="43"/>
      <c r="K21" s="43"/>
    </row>
    <row r="22" spans="1:11" s="14" customFormat="1" ht="14.45" customHeight="1" thickBot="1" x14ac:dyDescent="0.25">
      <c r="A22" s="276" t="s">
        <v>202</v>
      </c>
      <c r="B22" s="277"/>
      <c r="C22" s="120"/>
      <c r="D22" s="120"/>
      <c r="E22" s="120"/>
      <c r="F22" s="272" t="s">
        <v>46</v>
      </c>
      <c r="G22" s="273"/>
      <c r="H22" s="273"/>
      <c r="I22" s="274" t="s">
        <v>299</v>
      </c>
      <c r="J22" s="273"/>
      <c r="K22" s="275"/>
    </row>
    <row r="23" spans="1:11" s="16" customFormat="1" ht="44.45" customHeight="1" thickBot="1" x14ac:dyDescent="0.25">
      <c r="A23" s="113" t="s">
        <v>10</v>
      </c>
      <c r="B23" s="114" t="s">
        <v>302</v>
      </c>
      <c r="C23" s="115" t="s">
        <v>300</v>
      </c>
      <c r="D23" s="115" t="s">
        <v>197</v>
      </c>
      <c r="E23" s="116" t="s">
        <v>301</v>
      </c>
      <c r="F23" s="117" t="s">
        <v>92</v>
      </c>
      <c r="G23" s="118" t="s">
        <v>12</v>
      </c>
      <c r="H23" s="119" t="s">
        <v>45</v>
      </c>
      <c r="I23" s="117" t="s">
        <v>92</v>
      </c>
      <c r="J23" s="118" t="s">
        <v>12</v>
      </c>
      <c r="K23" s="119" t="s">
        <v>45</v>
      </c>
    </row>
    <row r="24" spans="1:11" ht="11.45" customHeight="1" x14ac:dyDescent="0.2">
      <c r="A24" s="88" t="s">
        <v>17</v>
      </c>
      <c r="B24" s="89" t="s">
        <v>73</v>
      </c>
      <c r="C24" s="90">
        <v>4000</v>
      </c>
      <c r="D24" s="90">
        <v>7</v>
      </c>
      <c r="E24" s="90">
        <f t="shared" si="0"/>
        <v>28000</v>
      </c>
      <c r="F24" s="91">
        <v>0</v>
      </c>
      <c r="G24" s="92">
        <v>0</v>
      </c>
      <c r="H24" s="92">
        <v>1</v>
      </c>
      <c r="I24" s="93">
        <f t="shared" ref="I24:I98" si="4">PRODUCT(E24,F24)</f>
        <v>0</v>
      </c>
      <c r="J24" s="93">
        <f t="shared" ref="J24:J98" si="5">PRODUCT(E24,G24)</f>
        <v>0</v>
      </c>
      <c r="K24" s="94">
        <f t="shared" ref="K24:K98" si="6">PRODUCT(E24,H24)</f>
        <v>28000</v>
      </c>
    </row>
    <row r="25" spans="1:11" x14ac:dyDescent="0.2">
      <c r="A25" s="36">
        <v>148</v>
      </c>
      <c r="B25" s="8" t="s">
        <v>42</v>
      </c>
      <c r="C25" s="9">
        <v>1000</v>
      </c>
      <c r="D25" s="9">
        <v>7</v>
      </c>
      <c r="E25" s="9">
        <f t="shared" si="0"/>
        <v>7000</v>
      </c>
      <c r="F25" s="29">
        <v>0</v>
      </c>
      <c r="G25" s="11">
        <v>0</v>
      </c>
      <c r="H25" s="11">
        <v>1</v>
      </c>
      <c r="I25" s="50">
        <f t="shared" si="4"/>
        <v>0</v>
      </c>
      <c r="J25" s="50">
        <f t="shared" si="5"/>
        <v>0</v>
      </c>
      <c r="K25" s="51">
        <f t="shared" si="6"/>
        <v>7000</v>
      </c>
    </row>
    <row r="26" spans="1:11" x14ac:dyDescent="0.2">
      <c r="A26" s="36" t="s">
        <v>18</v>
      </c>
      <c r="B26" s="8" t="s">
        <v>43</v>
      </c>
      <c r="C26" s="9">
        <v>5500</v>
      </c>
      <c r="D26" s="9">
        <v>7</v>
      </c>
      <c r="E26" s="9">
        <f t="shared" si="0"/>
        <v>38500</v>
      </c>
      <c r="F26" s="29">
        <v>0</v>
      </c>
      <c r="G26" s="11">
        <v>0</v>
      </c>
      <c r="H26" s="11">
        <v>1</v>
      </c>
      <c r="I26" s="50">
        <f t="shared" si="4"/>
        <v>0</v>
      </c>
      <c r="J26" s="50">
        <f t="shared" si="5"/>
        <v>0</v>
      </c>
      <c r="K26" s="51">
        <f t="shared" si="6"/>
        <v>38500</v>
      </c>
    </row>
    <row r="27" spans="1:11" x14ac:dyDescent="0.2">
      <c r="A27" s="36" t="s">
        <v>19</v>
      </c>
      <c r="B27" s="8" t="s">
        <v>44</v>
      </c>
      <c r="C27" s="9">
        <v>6000</v>
      </c>
      <c r="D27" s="9">
        <v>7</v>
      </c>
      <c r="E27" s="9">
        <f t="shared" si="0"/>
        <v>42000</v>
      </c>
      <c r="F27" s="29">
        <v>0</v>
      </c>
      <c r="G27" s="11">
        <v>0</v>
      </c>
      <c r="H27" s="11">
        <v>1</v>
      </c>
      <c r="I27" s="50">
        <f t="shared" si="4"/>
        <v>0</v>
      </c>
      <c r="J27" s="50">
        <f t="shared" si="5"/>
        <v>0</v>
      </c>
      <c r="K27" s="51">
        <f t="shared" si="6"/>
        <v>42000</v>
      </c>
    </row>
    <row r="28" spans="1:11" x14ac:dyDescent="0.2">
      <c r="A28" s="36" t="s">
        <v>11</v>
      </c>
      <c r="B28" s="8" t="s">
        <v>51</v>
      </c>
      <c r="C28" s="9">
        <v>3171</v>
      </c>
      <c r="D28" s="9">
        <v>7</v>
      </c>
      <c r="E28" s="9">
        <f t="shared" si="0"/>
        <v>22197</v>
      </c>
      <c r="F28" s="29">
        <v>0.6</v>
      </c>
      <c r="G28" s="11">
        <v>0</v>
      </c>
      <c r="H28" s="11">
        <v>0.4</v>
      </c>
      <c r="I28" s="50">
        <f t="shared" si="4"/>
        <v>13318.199999999999</v>
      </c>
      <c r="J28" s="50">
        <f t="shared" si="5"/>
        <v>0</v>
      </c>
      <c r="K28" s="51">
        <f t="shared" si="6"/>
        <v>8878.8000000000011</v>
      </c>
    </row>
    <row r="29" spans="1:11" ht="11.45" customHeight="1" x14ac:dyDescent="0.2">
      <c r="A29" s="36" t="s">
        <v>39</v>
      </c>
      <c r="B29" s="8" t="s">
        <v>97</v>
      </c>
      <c r="C29" s="9">
        <v>1500</v>
      </c>
      <c r="D29" s="9">
        <v>7</v>
      </c>
      <c r="E29" s="9">
        <f t="shared" si="0"/>
        <v>10500</v>
      </c>
      <c r="F29" s="29">
        <v>0</v>
      </c>
      <c r="G29" s="11">
        <v>0</v>
      </c>
      <c r="H29" s="11">
        <v>1</v>
      </c>
      <c r="I29" s="50">
        <f t="shared" si="4"/>
        <v>0</v>
      </c>
      <c r="J29" s="50">
        <f t="shared" si="5"/>
        <v>0</v>
      </c>
      <c r="K29" s="51">
        <f t="shared" si="6"/>
        <v>10500</v>
      </c>
    </row>
    <row r="30" spans="1:11" x14ac:dyDescent="0.2">
      <c r="A30" s="36" t="s">
        <v>98</v>
      </c>
      <c r="B30" s="8" t="s">
        <v>99</v>
      </c>
      <c r="C30" s="9">
        <v>200</v>
      </c>
      <c r="D30" s="9">
        <v>7</v>
      </c>
      <c r="E30" s="9">
        <f t="shared" si="0"/>
        <v>1400</v>
      </c>
      <c r="F30" s="29">
        <v>0</v>
      </c>
      <c r="G30" s="11">
        <v>0</v>
      </c>
      <c r="H30" s="11">
        <v>1</v>
      </c>
      <c r="I30" s="50">
        <f t="shared" si="4"/>
        <v>0</v>
      </c>
      <c r="J30" s="50">
        <f t="shared" si="5"/>
        <v>0</v>
      </c>
      <c r="K30" s="51">
        <f t="shared" si="6"/>
        <v>1400</v>
      </c>
    </row>
    <row r="31" spans="1:11" x14ac:dyDescent="0.2">
      <c r="A31" s="36" t="s">
        <v>34</v>
      </c>
      <c r="B31" s="8" t="s">
        <v>66</v>
      </c>
      <c r="C31" s="9">
        <v>867</v>
      </c>
      <c r="D31" s="9">
        <v>7</v>
      </c>
      <c r="E31" s="9">
        <f t="shared" si="0"/>
        <v>6069</v>
      </c>
      <c r="F31" s="29">
        <v>0</v>
      </c>
      <c r="G31" s="11">
        <v>0</v>
      </c>
      <c r="H31" s="11">
        <v>1</v>
      </c>
      <c r="I31" s="50">
        <f t="shared" si="4"/>
        <v>0</v>
      </c>
      <c r="J31" s="50">
        <f t="shared" si="5"/>
        <v>0</v>
      </c>
      <c r="K31" s="51">
        <f t="shared" si="6"/>
        <v>6069</v>
      </c>
    </row>
    <row r="32" spans="1:11" ht="10.9" customHeight="1" x14ac:dyDescent="0.2">
      <c r="A32" s="36" t="s">
        <v>132</v>
      </c>
      <c r="B32" s="8" t="s">
        <v>131</v>
      </c>
      <c r="C32" s="9">
        <v>2215</v>
      </c>
      <c r="D32" s="9">
        <v>7</v>
      </c>
      <c r="E32" s="9">
        <f>PRODUCT(C32,D32)</f>
        <v>15505</v>
      </c>
      <c r="F32" s="29">
        <v>0</v>
      </c>
      <c r="G32" s="11">
        <v>0.8</v>
      </c>
      <c r="H32" s="11">
        <v>0.2</v>
      </c>
      <c r="I32" s="50">
        <f>PRODUCT(E32,F32)</f>
        <v>0</v>
      </c>
      <c r="J32" s="50">
        <f>PRODUCT(E32,G32)</f>
        <v>12404</v>
      </c>
      <c r="K32" s="51">
        <f>PRODUCT(E32,H32)</f>
        <v>3101</v>
      </c>
    </row>
    <row r="33" spans="1:11" x14ac:dyDescent="0.2">
      <c r="A33" s="36" t="s">
        <v>52</v>
      </c>
      <c r="B33" s="8" t="s">
        <v>133</v>
      </c>
      <c r="C33" s="9">
        <v>2000</v>
      </c>
      <c r="D33" s="9">
        <v>7</v>
      </c>
      <c r="E33" s="9">
        <f>PRODUCT(C33,D33)</f>
        <v>14000</v>
      </c>
      <c r="F33" s="29">
        <v>0</v>
      </c>
      <c r="G33" s="11">
        <v>0.8</v>
      </c>
      <c r="H33" s="11">
        <v>0.2</v>
      </c>
      <c r="I33" s="50">
        <f>PRODUCT(E33,F33)</f>
        <v>0</v>
      </c>
      <c r="J33" s="50">
        <f>PRODUCT(E33,G33)</f>
        <v>11200</v>
      </c>
      <c r="K33" s="51">
        <f>PRODUCT(E33,H33)</f>
        <v>2800</v>
      </c>
    </row>
    <row r="34" spans="1:11" x14ac:dyDescent="0.2">
      <c r="A34" s="36"/>
      <c r="B34" s="8" t="s">
        <v>323</v>
      </c>
      <c r="C34" s="9">
        <v>500</v>
      </c>
      <c r="D34" s="9">
        <v>7</v>
      </c>
      <c r="E34" s="9">
        <f>PRODUCT(C34,D34)</f>
        <v>3500</v>
      </c>
      <c r="F34" s="29">
        <v>0</v>
      </c>
      <c r="G34" s="11">
        <v>0.7</v>
      </c>
      <c r="H34" s="11">
        <v>0.3</v>
      </c>
      <c r="I34" s="50">
        <f>PRODUCT(E34,F34)</f>
        <v>0</v>
      </c>
      <c r="J34" s="50">
        <f>PRODUCT(E34,G34)</f>
        <v>2450</v>
      </c>
      <c r="K34" s="51">
        <f>PRODUCT(E34,H34)</f>
        <v>1050</v>
      </c>
    </row>
    <row r="35" spans="1:11" x14ac:dyDescent="0.2">
      <c r="A35" s="36" t="s">
        <v>25</v>
      </c>
      <c r="B35" s="8" t="s">
        <v>0</v>
      </c>
      <c r="C35" s="9">
        <v>6213</v>
      </c>
      <c r="D35" s="9">
        <v>7</v>
      </c>
      <c r="E35" s="9">
        <f>PRODUCT(C35,D35)</f>
        <v>43491</v>
      </c>
      <c r="F35" s="29">
        <v>0</v>
      </c>
      <c r="G35" s="11">
        <v>0</v>
      </c>
      <c r="H35" s="11">
        <v>1</v>
      </c>
      <c r="I35" s="50">
        <f>PRODUCT(E35,F35)</f>
        <v>0</v>
      </c>
      <c r="J35" s="50">
        <f>PRODUCT(E35,G35)</f>
        <v>0</v>
      </c>
      <c r="K35" s="51">
        <f>PRODUCT(E35,H35)</f>
        <v>43491</v>
      </c>
    </row>
    <row r="36" spans="1:11" ht="13.5" thickBot="1" x14ac:dyDescent="0.25">
      <c r="A36" s="38" t="s">
        <v>95</v>
      </c>
      <c r="B36" s="18" t="s">
        <v>96</v>
      </c>
      <c r="C36" s="19">
        <v>1800</v>
      </c>
      <c r="D36" s="19">
        <v>7</v>
      </c>
      <c r="E36" s="19">
        <f>PRODUCT(C36,D36)</f>
        <v>12600</v>
      </c>
      <c r="F36" s="52">
        <v>0</v>
      </c>
      <c r="G36" s="21">
        <v>0.8</v>
      </c>
      <c r="H36" s="21">
        <v>0.2</v>
      </c>
      <c r="I36" s="53">
        <f>PRODUCT(E36,F36)</f>
        <v>0</v>
      </c>
      <c r="J36" s="53">
        <f>PRODUCT(E36,G36)</f>
        <v>10080</v>
      </c>
      <c r="K36" s="54">
        <f>PRODUCT(E36,H36)</f>
        <v>2520</v>
      </c>
    </row>
    <row r="37" spans="1:11" x14ac:dyDescent="0.2">
      <c r="A37" s="78"/>
      <c r="B37" s="79" t="s">
        <v>285</v>
      </c>
      <c r="C37" s="80">
        <f>SUM(C24:C36)</f>
        <v>34966</v>
      </c>
      <c r="D37" s="81"/>
      <c r="E37" s="82"/>
      <c r="F37" s="83"/>
      <c r="G37" s="77"/>
      <c r="H37" s="77"/>
      <c r="I37" s="82"/>
      <c r="J37" s="82"/>
      <c r="K37" s="84"/>
    </row>
    <row r="38" spans="1:11" x14ac:dyDescent="0.2">
      <c r="A38" s="55"/>
      <c r="B38" s="48" t="s">
        <v>198</v>
      </c>
      <c r="C38" s="49"/>
      <c r="D38" s="49"/>
      <c r="E38" s="13">
        <f>SUM(E24:E37)</f>
        <v>244762</v>
      </c>
      <c r="I38" s="45"/>
      <c r="J38" s="45"/>
      <c r="K38" s="57"/>
    </row>
    <row r="39" spans="1:11" x14ac:dyDescent="0.2">
      <c r="A39" s="55"/>
      <c r="B39" s="41" t="s">
        <v>199</v>
      </c>
      <c r="C39" s="32"/>
      <c r="D39" s="32"/>
      <c r="E39" s="32"/>
      <c r="F39" s="33"/>
      <c r="G39" s="34"/>
      <c r="H39" s="34"/>
      <c r="I39" s="46">
        <f>SUM(I24:I38)</f>
        <v>13318.199999999999</v>
      </c>
      <c r="J39" s="45"/>
      <c r="K39" s="57"/>
    </row>
    <row r="40" spans="1:11" x14ac:dyDescent="0.2">
      <c r="A40" s="55"/>
      <c r="B40" s="41" t="s">
        <v>200</v>
      </c>
      <c r="C40" s="32"/>
      <c r="D40" s="32"/>
      <c r="E40" s="32"/>
      <c r="F40" s="33"/>
      <c r="G40" s="34"/>
      <c r="H40" s="34"/>
      <c r="I40" s="42"/>
      <c r="J40" s="46">
        <f>SUM(J24:J39)</f>
        <v>36134</v>
      </c>
      <c r="K40" s="57"/>
    </row>
    <row r="41" spans="1:11" ht="26.25" thickBot="1" x14ac:dyDescent="0.25">
      <c r="A41" s="58"/>
      <c r="B41" s="59" t="s">
        <v>201</v>
      </c>
      <c r="C41" s="60"/>
      <c r="D41" s="60"/>
      <c r="E41" s="60"/>
      <c r="F41" s="61"/>
      <c r="G41" s="62"/>
      <c r="H41" s="62"/>
      <c r="I41" s="63"/>
      <c r="J41" s="63"/>
      <c r="K41" s="64">
        <f>SUM(K24:K40)</f>
        <v>195309.8</v>
      </c>
    </row>
    <row r="42" spans="1:11" ht="15" customHeight="1" thickBot="1" x14ac:dyDescent="0.25">
      <c r="I42" s="43"/>
      <c r="J42" s="43"/>
      <c r="K42" s="43"/>
    </row>
    <row r="43" spans="1:11" s="14" customFormat="1" ht="14.45" customHeight="1" thickBot="1" x14ac:dyDescent="0.25">
      <c r="A43" s="276" t="s">
        <v>303</v>
      </c>
      <c r="B43" s="277"/>
      <c r="C43" s="120"/>
      <c r="D43" s="120"/>
      <c r="E43" s="120"/>
      <c r="F43" s="272" t="s">
        <v>46</v>
      </c>
      <c r="G43" s="273"/>
      <c r="H43" s="273"/>
      <c r="I43" s="274" t="s">
        <v>299</v>
      </c>
      <c r="J43" s="273"/>
      <c r="K43" s="275"/>
    </row>
    <row r="44" spans="1:11" s="16" customFormat="1" ht="44.45" customHeight="1" thickBot="1" x14ac:dyDescent="0.25">
      <c r="A44" s="113" t="s">
        <v>10</v>
      </c>
      <c r="B44" s="114" t="s">
        <v>302</v>
      </c>
      <c r="C44" s="115" t="s">
        <v>300</v>
      </c>
      <c r="D44" s="115" t="s">
        <v>197</v>
      </c>
      <c r="E44" s="116" t="s">
        <v>301</v>
      </c>
      <c r="F44" s="117" t="s">
        <v>92</v>
      </c>
      <c r="G44" s="118" t="s">
        <v>12</v>
      </c>
      <c r="H44" s="119" t="s">
        <v>45</v>
      </c>
      <c r="I44" s="117" t="s">
        <v>92</v>
      </c>
      <c r="J44" s="118" t="s">
        <v>12</v>
      </c>
      <c r="K44" s="119" t="s">
        <v>45</v>
      </c>
    </row>
    <row r="45" spans="1:11" x14ac:dyDescent="0.2">
      <c r="A45" s="36">
        <v>790</v>
      </c>
      <c r="B45" s="8" t="s">
        <v>16</v>
      </c>
      <c r="C45" s="9">
        <v>1600</v>
      </c>
      <c r="D45" s="9">
        <v>5</v>
      </c>
      <c r="E45" s="9">
        <f>PRODUCT(C45,D45)</f>
        <v>8000</v>
      </c>
      <c r="F45" s="29">
        <v>0</v>
      </c>
      <c r="G45" s="11">
        <v>0.9</v>
      </c>
      <c r="H45" s="11">
        <v>0.1</v>
      </c>
      <c r="I45" s="50">
        <f>PRODUCT(E45,F45)</f>
        <v>0</v>
      </c>
      <c r="J45" s="50">
        <f>PRODUCT(E45,G45)</f>
        <v>7200</v>
      </c>
      <c r="K45" s="51">
        <f>PRODUCT(E45,H45)</f>
        <v>800</v>
      </c>
    </row>
    <row r="46" spans="1:11" ht="25.5" x14ac:dyDescent="0.2">
      <c r="A46" s="36">
        <v>1309</v>
      </c>
      <c r="B46" s="8" t="s">
        <v>94</v>
      </c>
      <c r="C46" s="9">
        <v>4500</v>
      </c>
      <c r="D46" s="9">
        <v>5</v>
      </c>
      <c r="E46" s="9">
        <f>PRODUCT(C46,D46)</f>
        <v>22500</v>
      </c>
      <c r="F46" s="29">
        <v>0</v>
      </c>
      <c r="G46" s="11">
        <v>0.8</v>
      </c>
      <c r="H46" s="11">
        <v>0.2</v>
      </c>
      <c r="I46" s="50">
        <f>PRODUCT(E46,F46)</f>
        <v>0</v>
      </c>
      <c r="J46" s="50">
        <f>PRODUCT(E46,G46)</f>
        <v>18000</v>
      </c>
      <c r="K46" s="51">
        <f>PRODUCT(E46,H46)</f>
        <v>4500</v>
      </c>
    </row>
    <row r="47" spans="1:11" x14ac:dyDescent="0.2">
      <c r="A47" s="36" t="s">
        <v>33</v>
      </c>
      <c r="B47" s="8" t="s">
        <v>67</v>
      </c>
      <c r="C47" s="9">
        <v>1198</v>
      </c>
      <c r="D47" s="9">
        <v>5</v>
      </c>
      <c r="E47" s="9">
        <f t="shared" si="0"/>
        <v>5990</v>
      </c>
      <c r="F47" s="29">
        <v>0</v>
      </c>
      <c r="G47" s="11">
        <v>0.6</v>
      </c>
      <c r="H47" s="11">
        <v>0.4</v>
      </c>
      <c r="I47" s="50">
        <f t="shared" si="4"/>
        <v>0</v>
      </c>
      <c r="J47" s="50">
        <f t="shared" si="5"/>
        <v>3594</v>
      </c>
      <c r="K47" s="51">
        <f t="shared" si="6"/>
        <v>2396</v>
      </c>
    </row>
    <row r="48" spans="1:11" x14ac:dyDescent="0.2">
      <c r="A48" s="36" t="s">
        <v>53</v>
      </c>
      <c r="B48" s="8" t="s">
        <v>54</v>
      </c>
      <c r="C48" s="9">
        <v>1168</v>
      </c>
      <c r="D48" s="9">
        <v>5</v>
      </c>
      <c r="E48" s="9">
        <f t="shared" si="0"/>
        <v>5840</v>
      </c>
      <c r="F48" s="29">
        <v>1</v>
      </c>
      <c r="G48" s="11">
        <v>0</v>
      </c>
      <c r="H48" s="11">
        <v>0</v>
      </c>
      <c r="I48" s="50">
        <f t="shared" si="4"/>
        <v>5840</v>
      </c>
      <c r="J48" s="50">
        <f t="shared" si="5"/>
        <v>0</v>
      </c>
      <c r="K48" s="51">
        <f t="shared" si="6"/>
        <v>0</v>
      </c>
    </row>
    <row r="49" spans="1:11" x14ac:dyDescent="0.2">
      <c r="A49" s="36" t="s">
        <v>14</v>
      </c>
      <c r="B49" s="8" t="s">
        <v>4</v>
      </c>
      <c r="C49" s="9">
        <v>1480</v>
      </c>
      <c r="D49" s="9">
        <v>5</v>
      </c>
      <c r="E49" s="9">
        <f>PRODUCT(C49,D49)</f>
        <v>7400</v>
      </c>
      <c r="F49" s="29">
        <v>0.7</v>
      </c>
      <c r="G49" s="11">
        <v>0</v>
      </c>
      <c r="H49" s="11">
        <v>0.3</v>
      </c>
      <c r="I49" s="50">
        <f t="shared" si="4"/>
        <v>5180</v>
      </c>
      <c r="J49" s="50">
        <f t="shared" si="5"/>
        <v>0</v>
      </c>
      <c r="K49" s="51">
        <f t="shared" si="6"/>
        <v>2220</v>
      </c>
    </row>
    <row r="50" spans="1:11" x14ac:dyDescent="0.2">
      <c r="A50" s="36" t="s">
        <v>61</v>
      </c>
      <c r="B50" s="8" t="s">
        <v>134</v>
      </c>
      <c r="C50" s="9">
        <v>416</v>
      </c>
      <c r="D50" s="9">
        <v>5</v>
      </c>
      <c r="E50" s="9">
        <f t="shared" si="0"/>
        <v>2080</v>
      </c>
      <c r="F50" s="29">
        <v>0</v>
      </c>
      <c r="G50" s="11">
        <v>0</v>
      </c>
      <c r="H50" s="11">
        <v>1</v>
      </c>
      <c r="I50" s="50">
        <f t="shared" si="4"/>
        <v>0</v>
      </c>
      <c r="J50" s="50">
        <f t="shared" si="5"/>
        <v>0</v>
      </c>
      <c r="K50" s="51">
        <f t="shared" si="6"/>
        <v>2080</v>
      </c>
    </row>
    <row r="51" spans="1:11" x14ac:dyDescent="0.2">
      <c r="A51" s="36" t="s">
        <v>59</v>
      </c>
      <c r="B51" s="8" t="s">
        <v>57</v>
      </c>
      <c r="C51" s="9">
        <v>3286</v>
      </c>
      <c r="D51" s="9">
        <v>5</v>
      </c>
      <c r="E51" s="9">
        <f t="shared" si="0"/>
        <v>16430</v>
      </c>
      <c r="F51" s="29">
        <v>0.95</v>
      </c>
      <c r="G51" s="11">
        <v>0</v>
      </c>
      <c r="H51" s="11">
        <v>0.05</v>
      </c>
      <c r="I51" s="50">
        <f t="shared" si="4"/>
        <v>15608.5</v>
      </c>
      <c r="J51" s="50">
        <f t="shared" si="5"/>
        <v>0</v>
      </c>
      <c r="K51" s="51">
        <f t="shared" si="6"/>
        <v>821.5</v>
      </c>
    </row>
    <row r="52" spans="1:11" x14ac:dyDescent="0.2">
      <c r="A52" s="36" t="s">
        <v>60</v>
      </c>
      <c r="B52" s="8" t="s">
        <v>58</v>
      </c>
      <c r="C52" s="9">
        <v>1034</v>
      </c>
      <c r="D52" s="9">
        <v>5</v>
      </c>
      <c r="E52" s="9">
        <f t="shared" si="0"/>
        <v>5170</v>
      </c>
      <c r="F52" s="29">
        <v>0.95</v>
      </c>
      <c r="G52" s="11">
        <v>0</v>
      </c>
      <c r="H52" s="11">
        <v>0.05</v>
      </c>
      <c r="I52" s="50">
        <f t="shared" si="4"/>
        <v>4911.5</v>
      </c>
      <c r="J52" s="50">
        <f t="shared" si="5"/>
        <v>0</v>
      </c>
      <c r="K52" s="51">
        <f t="shared" si="6"/>
        <v>258.5</v>
      </c>
    </row>
    <row r="53" spans="1:11" x14ac:dyDescent="0.2">
      <c r="A53" s="36" t="s">
        <v>24</v>
      </c>
      <c r="B53" s="8" t="s">
        <v>101</v>
      </c>
      <c r="C53" s="9">
        <v>1000</v>
      </c>
      <c r="D53" s="9">
        <v>5</v>
      </c>
      <c r="E53" s="9">
        <f t="shared" si="0"/>
        <v>5000</v>
      </c>
      <c r="F53" s="29">
        <v>0</v>
      </c>
      <c r="G53" s="11">
        <v>0</v>
      </c>
      <c r="H53" s="11">
        <v>1</v>
      </c>
      <c r="I53" s="50">
        <f t="shared" si="4"/>
        <v>0</v>
      </c>
      <c r="J53" s="50">
        <f t="shared" si="5"/>
        <v>0</v>
      </c>
      <c r="K53" s="51">
        <f t="shared" si="6"/>
        <v>5000</v>
      </c>
    </row>
    <row r="54" spans="1:11" x14ac:dyDescent="0.2">
      <c r="A54" s="36" t="s">
        <v>76</v>
      </c>
      <c r="B54" s="8" t="s">
        <v>86</v>
      </c>
      <c r="C54" s="9">
        <v>150</v>
      </c>
      <c r="D54" s="9">
        <v>5</v>
      </c>
      <c r="E54" s="9">
        <f t="shared" si="0"/>
        <v>750</v>
      </c>
      <c r="F54" s="29">
        <v>0</v>
      </c>
      <c r="G54" s="11">
        <v>0</v>
      </c>
      <c r="H54" s="11">
        <v>1</v>
      </c>
      <c r="I54" s="50">
        <f t="shared" si="4"/>
        <v>0</v>
      </c>
      <c r="J54" s="50">
        <f t="shared" si="5"/>
        <v>0</v>
      </c>
      <c r="K54" s="51">
        <f t="shared" si="6"/>
        <v>750</v>
      </c>
    </row>
    <row r="55" spans="1:11" x14ac:dyDescent="0.2">
      <c r="A55" s="36" t="s">
        <v>47</v>
      </c>
      <c r="B55" s="8" t="s">
        <v>5</v>
      </c>
      <c r="C55" s="9">
        <v>1991</v>
      </c>
      <c r="D55" s="9">
        <v>5</v>
      </c>
      <c r="E55" s="9">
        <f t="shared" si="0"/>
        <v>9955</v>
      </c>
      <c r="F55" s="29">
        <v>0.5</v>
      </c>
      <c r="G55" s="11">
        <v>0</v>
      </c>
      <c r="H55" s="11">
        <v>0.5</v>
      </c>
      <c r="I55" s="50">
        <f t="shared" si="4"/>
        <v>4977.5</v>
      </c>
      <c r="J55" s="50">
        <f t="shared" si="5"/>
        <v>0</v>
      </c>
      <c r="K55" s="51">
        <f t="shared" si="6"/>
        <v>4977.5</v>
      </c>
    </row>
    <row r="56" spans="1:11" x14ac:dyDescent="0.2">
      <c r="A56" s="36" t="s">
        <v>69</v>
      </c>
      <c r="B56" s="8" t="s">
        <v>70</v>
      </c>
      <c r="C56" s="9">
        <v>600</v>
      </c>
      <c r="D56" s="9">
        <v>5</v>
      </c>
      <c r="E56" s="9">
        <f t="shared" si="0"/>
        <v>3000</v>
      </c>
      <c r="F56" s="29">
        <v>0</v>
      </c>
      <c r="G56" s="11">
        <v>0</v>
      </c>
      <c r="H56" s="11">
        <v>1</v>
      </c>
      <c r="I56" s="50">
        <f t="shared" si="4"/>
        <v>0</v>
      </c>
      <c r="J56" s="50">
        <f t="shared" si="5"/>
        <v>0</v>
      </c>
      <c r="K56" s="51">
        <f t="shared" si="6"/>
        <v>3000</v>
      </c>
    </row>
    <row r="57" spans="1:11" x14ac:dyDescent="0.2">
      <c r="A57" s="36" t="s">
        <v>62</v>
      </c>
      <c r="B57" s="8" t="s">
        <v>40</v>
      </c>
      <c r="C57" s="9">
        <v>300</v>
      </c>
      <c r="D57" s="9">
        <v>5</v>
      </c>
      <c r="E57" s="9">
        <f t="shared" si="0"/>
        <v>1500</v>
      </c>
      <c r="F57" s="29">
        <v>0</v>
      </c>
      <c r="G57" s="11">
        <v>0</v>
      </c>
      <c r="H57" s="11">
        <v>1</v>
      </c>
      <c r="I57" s="50">
        <f t="shared" si="4"/>
        <v>0</v>
      </c>
      <c r="J57" s="50">
        <f t="shared" si="5"/>
        <v>0</v>
      </c>
      <c r="K57" s="51">
        <f t="shared" si="6"/>
        <v>1500</v>
      </c>
    </row>
    <row r="58" spans="1:11" ht="30" customHeight="1" x14ac:dyDescent="0.2">
      <c r="A58" s="39" t="s">
        <v>314</v>
      </c>
      <c r="B58" s="8" t="s">
        <v>327</v>
      </c>
      <c r="C58" s="24">
        <v>3260</v>
      </c>
      <c r="D58" s="9">
        <v>5</v>
      </c>
      <c r="E58" s="9">
        <f t="shared" si="0"/>
        <v>16300</v>
      </c>
      <c r="F58" s="29">
        <v>0.9</v>
      </c>
      <c r="G58" s="11">
        <v>0</v>
      </c>
      <c r="H58" s="11">
        <v>0.1</v>
      </c>
      <c r="I58" s="50">
        <f t="shared" si="4"/>
        <v>14670</v>
      </c>
      <c r="J58" s="50">
        <f t="shared" si="5"/>
        <v>0</v>
      </c>
      <c r="K58" s="51">
        <f t="shared" si="6"/>
        <v>1630</v>
      </c>
    </row>
    <row r="59" spans="1:11" x14ac:dyDescent="0.2">
      <c r="A59" s="36" t="s">
        <v>23</v>
      </c>
      <c r="B59" s="8" t="s">
        <v>106</v>
      </c>
      <c r="C59" s="9">
        <v>2320</v>
      </c>
      <c r="D59" s="9">
        <v>5</v>
      </c>
      <c r="E59" s="9">
        <f t="shared" si="0"/>
        <v>11600</v>
      </c>
      <c r="F59" s="29">
        <v>0.95</v>
      </c>
      <c r="G59" s="11">
        <v>0</v>
      </c>
      <c r="H59" s="11">
        <v>0.05</v>
      </c>
      <c r="I59" s="50">
        <f t="shared" si="4"/>
        <v>11020</v>
      </c>
      <c r="J59" s="50">
        <f t="shared" si="5"/>
        <v>0</v>
      </c>
      <c r="K59" s="51">
        <f t="shared" si="6"/>
        <v>580</v>
      </c>
    </row>
    <row r="60" spans="1:11" x14ac:dyDescent="0.2">
      <c r="A60" s="36" t="s">
        <v>75</v>
      </c>
      <c r="B60" s="8" t="s">
        <v>102</v>
      </c>
      <c r="C60" s="9">
        <v>5446</v>
      </c>
      <c r="D60" s="9">
        <v>5</v>
      </c>
      <c r="E60" s="9">
        <f t="shared" si="0"/>
        <v>27230</v>
      </c>
      <c r="F60" s="29">
        <v>0.95</v>
      </c>
      <c r="G60" s="11">
        <v>0</v>
      </c>
      <c r="H60" s="11">
        <v>0.05</v>
      </c>
      <c r="I60" s="50">
        <f t="shared" si="4"/>
        <v>25868.5</v>
      </c>
      <c r="J60" s="50">
        <f t="shared" si="5"/>
        <v>0</v>
      </c>
      <c r="K60" s="51">
        <f t="shared" si="6"/>
        <v>1361.5</v>
      </c>
    </row>
    <row r="61" spans="1:11" x14ac:dyDescent="0.2">
      <c r="A61" s="36" t="s">
        <v>316</v>
      </c>
      <c r="B61" s="8" t="s">
        <v>103</v>
      </c>
      <c r="C61" s="9">
        <v>1751</v>
      </c>
      <c r="D61" s="9">
        <v>5</v>
      </c>
      <c r="E61" s="9">
        <f t="shared" si="0"/>
        <v>8755</v>
      </c>
      <c r="F61" s="29">
        <v>0.95</v>
      </c>
      <c r="G61" s="11">
        <v>0</v>
      </c>
      <c r="H61" s="11">
        <v>0.05</v>
      </c>
      <c r="I61" s="50">
        <f t="shared" si="4"/>
        <v>8317.25</v>
      </c>
      <c r="J61" s="50">
        <f t="shared" si="5"/>
        <v>0</v>
      </c>
      <c r="K61" s="51">
        <f t="shared" si="6"/>
        <v>437.75</v>
      </c>
    </row>
    <row r="62" spans="1:11" x14ac:dyDescent="0.2">
      <c r="A62" s="36" t="s">
        <v>35</v>
      </c>
      <c r="B62" s="8" t="s">
        <v>7</v>
      </c>
      <c r="C62" s="9">
        <v>1370</v>
      </c>
      <c r="D62" s="9">
        <v>5</v>
      </c>
      <c r="E62" s="9">
        <f t="shared" si="0"/>
        <v>6850</v>
      </c>
      <c r="F62" s="29">
        <v>0.95</v>
      </c>
      <c r="G62" s="11">
        <v>0</v>
      </c>
      <c r="H62" s="11">
        <v>0.05</v>
      </c>
      <c r="I62" s="50">
        <f t="shared" si="4"/>
        <v>6507.5</v>
      </c>
      <c r="J62" s="50">
        <f t="shared" si="5"/>
        <v>0</v>
      </c>
      <c r="K62" s="51">
        <f t="shared" si="6"/>
        <v>342.5</v>
      </c>
    </row>
    <row r="63" spans="1:11" s="26" customFormat="1" x14ac:dyDescent="0.2">
      <c r="A63" s="39" t="s">
        <v>36</v>
      </c>
      <c r="B63" s="23" t="s">
        <v>104</v>
      </c>
      <c r="C63" s="24">
        <v>351</v>
      </c>
      <c r="D63" s="24">
        <v>5</v>
      </c>
      <c r="E63" s="24">
        <f t="shared" si="0"/>
        <v>1755</v>
      </c>
      <c r="F63" s="31">
        <v>0.95</v>
      </c>
      <c r="G63" s="25">
        <v>0</v>
      </c>
      <c r="H63" s="25">
        <v>0.05</v>
      </c>
      <c r="I63" s="50">
        <f t="shared" si="4"/>
        <v>1667.25</v>
      </c>
      <c r="J63" s="50">
        <f t="shared" si="5"/>
        <v>0</v>
      </c>
      <c r="K63" s="51">
        <f t="shared" si="6"/>
        <v>87.75</v>
      </c>
    </row>
    <row r="64" spans="1:11" s="26" customFormat="1" x14ac:dyDescent="0.2">
      <c r="A64" s="39" t="s">
        <v>37</v>
      </c>
      <c r="B64" s="23" t="s">
        <v>38</v>
      </c>
      <c r="C64" s="24">
        <v>256</v>
      </c>
      <c r="D64" s="24">
        <v>5</v>
      </c>
      <c r="E64" s="24">
        <f t="shared" si="0"/>
        <v>1280</v>
      </c>
      <c r="F64" s="31">
        <v>0.95</v>
      </c>
      <c r="G64" s="25">
        <v>0</v>
      </c>
      <c r="H64" s="25">
        <v>0.05</v>
      </c>
      <c r="I64" s="50">
        <f t="shared" si="4"/>
        <v>1216</v>
      </c>
      <c r="J64" s="50">
        <f t="shared" si="5"/>
        <v>0</v>
      </c>
      <c r="K64" s="51">
        <f t="shared" si="6"/>
        <v>64</v>
      </c>
    </row>
    <row r="65" spans="1:11" x14ac:dyDescent="0.2">
      <c r="A65" s="36" t="s">
        <v>20</v>
      </c>
      <c r="B65" s="8" t="s">
        <v>203</v>
      </c>
      <c r="C65" s="9">
        <v>8326</v>
      </c>
      <c r="D65" s="9">
        <v>5</v>
      </c>
      <c r="E65" s="9">
        <f t="shared" si="0"/>
        <v>41630</v>
      </c>
      <c r="F65" s="29">
        <v>0.95</v>
      </c>
      <c r="G65" s="11">
        <v>0</v>
      </c>
      <c r="H65" s="11">
        <v>0.05</v>
      </c>
      <c r="I65" s="50">
        <f t="shared" si="4"/>
        <v>39548.5</v>
      </c>
      <c r="J65" s="50">
        <f t="shared" si="5"/>
        <v>0</v>
      </c>
      <c r="K65" s="51">
        <f t="shared" si="6"/>
        <v>2081.5</v>
      </c>
    </row>
    <row r="66" spans="1:11" x14ac:dyDescent="0.2">
      <c r="A66" s="36" t="s">
        <v>21</v>
      </c>
      <c r="B66" s="8" t="s">
        <v>6</v>
      </c>
      <c r="C66" s="9">
        <v>300</v>
      </c>
      <c r="D66" s="9">
        <v>5</v>
      </c>
      <c r="E66" s="9">
        <f t="shared" si="0"/>
        <v>1500</v>
      </c>
      <c r="F66" s="29">
        <v>0.95</v>
      </c>
      <c r="G66" s="11">
        <v>0</v>
      </c>
      <c r="H66" s="11">
        <v>0.05</v>
      </c>
      <c r="I66" s="50">
        <f t="shared" si="4"/>
        <v>1425</v>
      </c>
      <c r="J66" s="50">
        <f t="shared" si="5"/>
        <v>0</v>
      </c>
      <c r="K66" s="51">
        <f t="shared" si="6"/>
        <v>75</v>
      </c>
    </row>
    <row r="67" spans="1:11" x14ac:dyDescent="0.2">
      <c r="A67" s="36" t="s">
        <v>105</v>
      </c>
      <c r="B67" s="8" t="s">
        <v>204</v>
      </c>
      <c r="C67" s="9">
        <v>3884</v>
      </c>
      <c r="D67" s="9">
        <v>5</v>
      </c>
      <c r="E67" s="9">
        <f t="shared" si="0"/>
        <v>19420</v>
      </c>
      <c r="F67" s="29">
        <v>0.9</v>
      </c>
      <c r="G67" s="11">
        <v>0</v>
      </c>
      <c r="H67" s="11">
        <v>0.1</v>
      </c>
      <c r="I67" s="50">
        <f t="shared" si="4"/>
        <v>17478</v>
      </c>
      <c r="J67" s="50">
        <f t="shared" si="5"/>
        <v>0</v>
      </c>
      <c r="K67" s="51">
        <f t="shared" si="6"/>
        <v>1942</v>
      </c>
    </row>
    <row r="68" spans="1:11" x14ac:dyDescent="0.2">
      <c r="A68" s="147" t="s">
        <v>312</v>
      </c>
      <c r="B68" s="8" t="s">
        <v>72</v>
      </c>
      <c r="C68" s="9">
        <v>1750</v>
      </c>
      <c r="D68" s="9">
        <v>5</v>
      </c>
      <c r="E68" s="9">
        <f t="shared" si="0"/>
        <v>8750</v>
      </c>
      <c r="F68" s="29">
        <v>0.9</v>
      </c>
      <c r="G68" s="11">
        <v>0</v>
      </c>
      <c r="H68" s="11">
        <v>0.1</v>
      </c>
      <c r="I68" s="50">
        <f t="shared" si="4"/>
        <v>7875</v>
      </c>
      <c r="J68" s="50">
        <f t="shared" si="5"/>
        <v>0</v>
      </c>
      <c r="K68" s="51">
        <f t="shared" si="6"/>
        <v>875</v>
      </c>
    </row>
    <row r="69" spans="1:11" x14ac:dyDescent="0.2">
      <c r="A69" s="36"/>
      <c r="B69" s="8" t="s">
        <v>22</v>
      </c>
      <c r="C69" s="9">
        <v>4000</v>
      </c>
      <c r="D69" s="9">
        <v>5</v>
      </c>
      <c r="E69" s="9">
        <f t="shared" si="0"/>
        <v>20000</v>
      </c>
      <c r="F69" s="29">
        <v>0.5</v>
      </c>
      <c r="G69" s="11">
        <v>0</v>
      </c>
      <c r="H69" s="11">
        <v>0.5</v>
      </c>
      <c r="I69" s="50">
        <f t="shared" si="4"/>
        <v>10000</v>
      </c>
      <c r="J69" s="50">
        <f t="shared" si="5"/>
        <v>0</v>
      </c>
      <c r="K69" s="51">
        <f t="shared" si="6"/>
        <v>10000</v>
      </c>
    </row>
    <row r="70" spans="1:11" x14ac:dyDescent="0.2">
      <c r="A70" s="36"/>
      <c r="B70" s="8" t="s">
        <v>41</v>
      </c>
      <c r="C70" s="9">
        <v>4000</v>
      </c>
      <c r="D70" s="9">
        <v>5</v>
      </c>
      <c r="E70" s="9">
        <f t="shared" si="0"/>
        <v>20000</v>
      </c>
      <c r="F70" s="29">
        <v>0</v>
      </c>
      <c r="G70" s="11">
        <v>0</v>
      </c>
      <c r="H70" s="11">
        <v>1</v>
      </c>
      <c r="I70" s="50">
        <f t="shared" si="4"/>
        <v>0</v>
      </c>
      <c r="J70" s="50">
        <f t="shared" si="5"/>
        <v>0</v>
      </c>
      <c r="K70" s="51">
        <f t="shared" si="6"/>
        <v>20000</v>
      </c>
    </row>
    <row r="71" spans="1:11" x14ac:dyDescent="0.2">
      <c r="A71" s="36" t="s">
        <v>28</v>
      </c>
      <c r="B71" s="8" t="s">
        <v>1</v>
      </c>
      <c r="C71" s="24">
        <v>2516</v>
      </c>
      <c r="D71" s="9">
        <v>5</v>
      </c>
      <c r="E71" s="9">
        <f t="shared" ref="E71:E78" si="7">PRODUCT(C71,D71)</f>
        <v>12580</v>
      </c>
      <c r="F71" s="29">
        <v>1</v>
      </c>
      <c r="G71" s="11">
        <v>0</v>
      </c>
      <c r="H71" s="11">
        <v>0</v>
      </c>
      <c r="I71" s="50">
        <f t="shared" si="4"/>
        <v>12580</v>
      </c>
      <c r="J71" s="50">
        <f t="shared" si="5"/>
        <v>0</v>
      </c>
      <c r="K71" s="51">
        <f t="shared" si="6"/>
        <v>0</v>
      </c>
    </row>
    <row r="72" spans="1:11" x14ac:dyDescent="0.2">
      <c r="A72" s="36" t="s">
        <v>29</v>
      </c>
      <c r="B72" s="8" t="s">
        <v>2</v>
      </c>
      <c r="C72" s="9">
        <v>1107</v>
      </c>
      <c r="D72" s="9">
        <v>5</v>
      </c>
      <c r="E72" s="9">
        <f t="shared" si="7"/>
        <v>5535</v>
      </c>
      <c r="F72" s="29">
        <v>1</v>
      </c>
      <c r="G72" s="11">
        <v>0</v>
      </c>
      <c r="H72" s="11">
        <v>0</v>
      </c>
      <c r="I72" s="50">
        <f t="shared" si="4"/>
        <v>5535</v>
      </c>
      <c r="J72" s="50">
        <f t="shared" si="5"/>
        <v>0</v>
      </c>
      <c r="K72" s="51">
        <f t="shared" si="6"/>
        <v>0</v>
      </c>
    </row>
    <row r="73" spans="1:11" x14ac:dyDescent="0.2">
      <c r="A73" s="36" t="s">
        <v>206</v>
      </c>
      <c r="B73" s="8" t="s">
        <v>209</v>
      </c>
      <c r="C73" s="9">
        <v>1500</v>
      </c>
      <c r="D73" s="9">
        <v>5</v>
      </c>
      <c r="E73" s="9">
        <v>1150</v>
      </c>
      <c r="F73" s="29">
        <v>1</v>
      </c>
      <c r="G73" s="11">
        <v>0</v>
      </c>
      <c r="H73" s="11">
        <v>0</v>
      </c>
      <c r="I73" s="50">
        <f>PRODUCT(E73,F73)</f>
        <v>1150</v>
      </c>
      <c r="J73" s="50">
        <f>PRODUCT(E73,G73)</f>
        <v>0</v>
      </c>
      <c r="K73" s="51">
        <f>PRODUCT(E73,H73)</f>
        <v>0</v>
      </c>
    </row>
    <row r="74" spans="1:11" ht="25.5" x14ac:dyDescent="0.2">
      <c r="A74" s="36" t="s">
        <v>107</v>
      </c>
      <c r="B74" s="8" t="s">
        <v>205</v>
      </c>
      <c r="C74" s="9">
        <v>1600</v>
      </c>
      <c r="D74" s="9">
        <v>5</v>
      </c>
      <c r="E74" s="9">
        <f t="shared" si="7"/>
        <v>8000</v>
      </c>
      <c r="F74" s="29">
        <v>0.5</v>
      </c>
      <c r="G74" s="11">
        <v>0</v>
      </c>
      <c r="H74" s="11">
        <v>0.5</v>
      </c>
      <c r="I74" s="50">
        <f t="shared" si="4"/>
        <v>4000</v>
      </c>
      <c r="J74" s="50">
        <f t="shared" si="5"/>
        <v>0</v>
      </c>
      <c r="K74" s="51">
        <f t="shared" si="6"/>
        <v>4000</v>
      </c>
    </row>
    <row r="75" spans="1:11" x14ac:dyDescent="0.2">
      <c r="A75" s="36" t="s">
        <v>27</v>
      </c>
      <c r="B75" s="8" t="s">
        <v>318</v>
      </c>
      <c r="C75" s="24">
        <v>2480</v>
      </c>
      <c r="D75" s="9">
        <v>5</v>
      </c>
      <c r="E75" s="9">
        <f t="shared" si="7"/>
        <v>12400</v>
      </c>
      <c r="F75" s="29">
        <v>1</v>
      </c>
      <c r="G75" s="11">
        <v>0</v>
      </c>
      <c r="H75" s="11">
        <v>0</v>
      </c>
      <c r="I75" s="50">
        <f t="shared" si="4"/>
        <v>12400</v>
      </c>
      <c r="J75" s="50">
        <f t="shared" si="5"/>
        <v>0</v>
      </c>
      <c r="K75" s="51">
        <f t="shared" si="6"/>
        <v>0</v>
      </c>
    </row>
    <row r="76" spans="1:11" x14ac:dyDescent="0.2">
      <c r="A76" s="36" t="s">
        <v>27</v>
      </c>
      <c r="B76" s="8" t="s">
        <v>313</v>
      </c>
      <c r="C76" s="24">
        <v>2000</v>
      </c>
      <c r="D76" s="9">
        <v>5</v>
      </c>
      <c r="E76" s="9">
        <f t="shared" si="7"/>
        <v>10000</v>
      </c>
      <c r="F76" s="29">
        <v>0</v>
      </c>
      <c r="G76" s="11">
        <v>0</v>
      </c>
      <c r="H76" s="11">
        <v>1</v>
      </c>
      <c r="I76" s="50">
        <f t="shared" si="4"/>
        <v>0</v>
      </c>
      <c r="J76" s="50">
        <f t="shared" si="5"/>
        <v>0</v>
      </c>
      <c r="K76" s="51">
        <f t="shared" si="6"/>
        <v>10000</v>
      </c>
    </row>
    <row r="77" spans="1:11" x14ac:dyDescent="0.2">
      <c r="A77" s="36" t="s">
        <v>30</v>
      </c>
      <c r="B77" s="8" t="s">
        <v>3</v>
      </c>
      <c r="C77" s="9">
        <v>1242</v>
      </c>
      <c r="D77" s="9">
        <v>5</v>
      </c>
      <c r="E77" s="9">
        <f t="shared" si="7"/>
        <v>6210</v>
      </c>
      <c r="F77" s="29">
        <v>0.95</v>
      </c>
      <c r="G77" s="11">
        <v>0</v>
      </c>
      <c r="H77" s="11">
        <v>0.05</v>
      </c>
      <c r="I77" s="50">
        <f t="shared" si="4"/>
        <v>5899.5</v>
      </c>
      <c r="J77" s="50">
        <f t="shared" si="5"/>
        <v>0</v>
      </c>
      <c r="K77" s="51">
        <f t="shared" si="6"/>
        <v>310.5</v>
      </c>
    </row>
    <row r="78" spans="1:11" x14ac:dyDescent="0.2">
      <c r="A78" s="36" t="s">
        <v>48</v>
      </c>
      <c r="B78" s="8" t="s">
        <v>49</v>
      </c>
      <c r="C78" s="9">
        <v>696</v>
      </c>
      <c r="D78" s="9">
        <v>5</v>
      </c>
      <c r="E78" s="9">
        <f t="shared" si="7"/>
        <v>3480</v>
      </c>
      <c r="F78" s="29">
        <v>0.95</v>
      </c>
      <c r="G78" s="11">
        <v>0</v>
      </c>
      <c r="H78" s="11">
        <v>0.05</v>
      </c>
      <c r="I78" s="50">
        <f t="shared" si="4"/>
        <v>3306</v>
      </c>
      <c r="J78" s="50">
        <f t="shared" si="5"/>
        <v>0</v>
      </c>
      <c r="K78" s="51">
        <f t="shared" si="6"/>
        <v>174</v>
      </c>
    </row>
    <row r="79" spans="1:11" x14ac:dyDescent="0.2">
      <c r="A79" s="36" t="s">
        <v>108</v>
      </c>
      <c r="B79" s="8" t="s">
        <v>207</v>
      </c>
      <c r="C79" s="9">
        <v>5970</v>
      </c>
      <c r="D79" s="9">
        <v>5</v>
      </c>
      <c r="E79" s="9">
        <f>PRODUCT(C79,D79)</f>
        <v>29850</v>
      </c>
      <c r="F79" s="29">
        <v>0.9</v>
      </c>
      <c r="G79" s="11">
        <v>0</v>
      </c>
      <c r="H79" s="11">
        <v>0.1</v>
      </c>
      <c r="I79" s="50">
        <f t="shared" si="4"/>
        <v>26865</v>
      </c>
      <c r="J79" s="50">
        <f t="shared" si="5"/>
        <v>0</v>
      </c>
      <c r="K79" s="51">
        <f t="shared" si="6"/>
        <v>2985</v>
      </c>
    </row>
    <row r="80" spans="1:11" x14ac:dyDescent="0.2">
      <c r="A80" s="36" t="s">
        <v>109</v>
      </c>
      <c r="B80" s="8" t="s">
        <v>208</v>
      </c>
      <c r="C80" s="9">
        <v>1400</v>
      </c>
      <c r="D80" s="9">
        <v>5</v>
      </c>
      <c r="E80" s="9">
        <f>PRODUCT(C80,D80)</f>
        <v>7000</v>
      </c>
      <c r="F80" s="29">
        <v>0.95</v>
      </c>
      <c r="G80" s="11">
        <v>0</v>
      </c>
      <c r="H80" s="11">
        <v>0.05</v>
      </c>
      <c r="I80" s="50">
        <f t="shared" si="4"/>
        <v>6650</v>
      </c>
      <c r="J80" s="50">
        <f t="shared" si="5"/>
        <v>0</v>
      </c>
      <c r="K80" s="51">
        <f t="shared" si="6"/>
        <v>350</v>
      </c>
    </row>
    <row r="81" spans="1:11" x14ac:dyDescent="0.2">
      <c r="A81" s="36" t="s">
        <v>112</v>
      </c>
      <c r="B81" s="8" t="s">
        <v>230</v>
      </c>
      <c r="C81" s="9">
        <v>2301</v>
      </c>
      <c r="D81" s="9">
        <v>5</v>
      </c>
      <c r="E81" s="9">
        <f t="shared" ref="E81:E87" si="8">PRODUCT(C81,D81)</f>
        <v>11505</v>
      </c>
      <c r="F81" s="29">
        <v>0.9</v>
      </c>
      <c r="G81" s="11">
        <v>0</v>
      </c>
      <c r="H81" s="11">
        <v>0.1</v>
      </c>
      <c r="I81" s="50">
        <f t="shared" ref="I81:I93" si="9">PRODUCT(E81,F81)</f>
        <v>10354.5</v>
      </c>
      <c r="J81" s="50">
        <f t="shared" ref="J81:J93" si="10">PRODUCT(E81,G81)</f>
        <v>0</v>
      </c>
      <c r="K81" s="51">
        <f t="shared" ref="K81:K93" si="11">PRODUCT(E81,H81)</f>
        <v>1150.5</v>
      </c>
    </row>
    <row r="82" spans="1:11" x14ac:dyDescent="0.2">
      <c r="A82" s="36" t="s">
        <v>120</v>
      </c>
      <c r="B82" s="8" t="s">
        <v>214</v>
      </c>
      <c r="C82" s="9">
        <v>840</v>
      </c>
      <c r="D82" s="9">
        <v>5</v>
      </c>
      <c r="E82" s="9">
        <f t="shared" si="8"/>
        <v>4200</v>
      </c>
      <c r="F82" s="29">
        <v>0.9</v>
      </c>
      <c r="G82" s="11">
        <v>0</v>
      </c>
      <c r="H82" s="11">
        <v>0.1</v>
      </c>
      <c r="I82" s="50">
        <f t="shared" si="9"/>
        <v>3780</v>
      </c>
      <c r="J82" s="50">
        <f t="shared" si="10"/>
        <v>0</v>
      </c>
      <c r="K82" s="51">
        <f t="shared" si="11"/>
        <v>420</v>
      </c>
    </row>
    <row r="83" spans="1:11" x14ac:dyDescent="0.2">
      <c r="A83" s="36" t="s">
        <v>118</v>
      </c>
      <c r="B83" s="8" t="s">
        <v>231</v>
      </c>
      <c r="C83" s="9">
        <v>907</v>
      </c>
      <c r="D83" s="9">
        <v>5</v>
      </c>
      <c r="E83" s="9">
        <f t="shared" si="8"/>
        <v>4535</v>
      </c>
      <c r="F83" s="29">
        <v>0.8</v>
      </c>
      <c r="G83" s="11">
        <v>0</v>
      </c>
      <c r="H83" s="11">
        <v>0.2</v>
      </c>
      <c r="I83" s="50">
        <f t="shared" si="9"/>
        <v>3628</v>
      </c>
      <c r="J83" s="50">
        <f t="shared" si="10"/>
        <v>0</v>
      </c>
      <c r="K83" s="51">
        <f t="shared" si="11"/>
        <v>907</v>
      </c>
    </row>
    <row r="84" spans="1:11" x14ac:dyDescent="0.2">
      <c r="A84" s="36" t="s">
        <v>117</v>
      </c>
      <c r="B84" s="8" t="s">
        <v>232</v>
      </c>
      <c r="C84" s="9">
        <v>450</v>
      </c>
      <c r="D84" s="9">
        <v>5</v>
      </c>
      <c r="E84" s="9">
        <f t="shared" si="8"/>
        <v>2250</v>
      </c>
      <c r="F84" s="29">
        <v>0.8</v>
      </c>
      <c r="G84" s="11">
        <v>0</v>
      </c>
      <c r="H84" s="11">
        <v>0.2</v>
      </c>
      <c r="I84" s="50">
        <f t="shared" si="9"/>
        <v>1800</v>
      </c>
      <c r="J84" s="50">
        <f t="shared" si="10"/>
        <v>0</v>
      </c>
      <c r="K84" s="51">
        <f t="shared" si="11"/>
        <v>450</v>
      </c>
    </row>
    <row r="85" spans="1:11" x14ac:dyDescent="0.2">
      <c r="A85" s="36" t="s">
        <v>210</v>
      </c>
      <c r="B85" s="8" t="s">
        <v>211</v>
      </c>
      <c r="C85" s="9">
        <v>1191</v>
      </c>
      <c r="D85" s="9">
        <v>5</v>
      </c>
      <c r="E85" s="9">
        <f t="shared" si="8"/>
        <v>5955</v>
      </c>
      <c r="F85" s="29">
        <v>0.9</v>
      </c>
      <c r="G85" s="11">
        <v>0</v>
      </c>
      <c r="H85" s="11">
        <v>0.1</v>
      </c>
      <c r="I85" s="50">
        <f t="shared" si="9"/>
        <v>5359.5</v>
      </c>
      <c r="J85" s="50">
        <f t="shared" si="10"/>
        <v>0</v>
      </c>
      <c r="K85" s="51">
        <f t="shared" si="11"/>
        <v>595.5</v>
      </c>
    </row>
    <row r="86" spans="1:11" x14ac:dyDescent="0.2">
      <c r="A86" s="36" t="s">
        <v>215</v>
      </c>
      <c r="B86" s="8" t="s">
        <v>216</v>
      </c>
      <c r="C86" s="9">
        <v>1344</v>
      </c>
      <c r="D86" s="9">
        <v>0</v>
      </c>
      <c r="E86" s="9">
        <f t="shared" si="8"/>
        <v>0</v>
      </c>
      <c r="F86" s="29">
        <v>0.9</v>
      </c>
      <c r="G86" s="11">
        <v>0</v>
      </c>
      <c r="H86" s="11">
        <v>0.1</v>
      </c>
      <c r="I86" s="50">
        <f t="shared" si="9"/>
        <v>0</v>
      </c>
      <c r="J86" s="50">
        <f t="shared" si="10"/>
        <v>0</v>
      </c>
      <c r="K86" s="51">
        <f t="shared" si="11"/>
        <v>0</v>
      </c>
    </row>
    <row r="87" spans="1:11" x14ac:dyDescent="0.2">
      <c r="A87" s="36" t="s">
        <v>217</v>
      </c>
      <c r="B87" s="8" t="s">
        <v>218</v>
      </c>
      <c r="C87" s="9">
        <v>1546</v>
      </c>
      <c r="D87" s="9">
        <v>0</v>
      </c>
      <c r="E87" s="9">
        <f t="shared" si="8"/>
        <v>0</v>
      </c>
      <c r="F87" s="29">
        <v>0.9</v>
      </c>
      <c r="G87" s="11">
        <v>0</v>
      </c>
      <c r="H87" s="11">
        <v>0.1</v>
      </c>
      <c r="I87" s="50">
        <f t="shared" si="9"/>
        <v>0</v>
      </c>
      <c r="J87" s="50">
        <f t="shared" si="10"/>
        <v>0</v>
      </c>
      <c r="K87" s="51">
        <f t="shared" si="11"/>
        <v>0</v>
      </c>
    </row>
    <row r="88" spans="1:11" x14ac:dyDescent="0.2">
      <c r="A88" s="36" t="s">
        <v>116</v>
      </c>
      <c r="B88" s="8" t="s">
        <v>221</v>
      </c>
      <c r="C88" s="9">
        <v>1652</v>
      </c>
      <c r="D88" s="9">
        <v>0</v>
      </c>
      <c r="E88" s="9">
        <v>0</v>
      </c>
      <c r="F88" s="29">
        <v>0.9</v>
      </c>
      <c r="G88" s="11">
        <v>0</v>
      </c>
      <c r="H88" s="11">
        <v>0.1</v>
      </c>
      <c r="I88" s="50">
        <f t="shared" si="9"/>
        <v>0</v>
      </c>
      <c r="J88" s="50">
        <f t="shared" si="10"/>
        <v>0</v>
      </c>
      <c r="K88" s="51">
        <f t="shared" si="11"/>
        <v>0</v>
      </c>
    </row>
    <row r="89" spans="1:11" ht="25.5" x14ac:dyDescent="0.2">
      <c r="A89" s="36" t="s">
        <v>115</v>
      </c>
      <c r="B89" s="8" t="s">
        <v>220</v>
      </c>
      <c r="C89" s="9">
        <v>300</v>
      </c>
      <c r="D89" s="9">
        <v>5</v>
      </c>
      <c r="E89" s="9">
        <f t="shared" ref="E89:E101" si="12">PRODUCT(C89,D89)</f>
        <v>1500</v>
      </c>
      <c r="F89" s="29">
        <v>0</v>
      </c>
      <c r="G89" s="11">
        <v>0</v>
      </c>
      <c r="H89" s="11">
        <v>1</v>
      </c>
      <c r="I89" s="50">
        <f t="shared" si="9"/>
        <v>0</v>
      </c>
      <c r="J89" s="50">
        <f t="shared" si="10"/>
        <v>0</v>
      </c>
      <c r="K89" s="51">
        <f t="shared" si="11"/>
        <v>1500</v>
      </c>
    </row>
    <row r="90" spans="1:11" x14ac:dyDescent="0.2">
      <c r="A90" s="36" t="s">
        <v>114</v>
      </c>
      <c r="B90" s="8" t="s">
        <v>219</v>
      </c>
      <c r="C90" s="9">
        <v>1212</v>
      </c>
      <c r="D90" s="9">
        <v>5</v>
      </c>
      <c r="E90" s="9">
        <f t="shared" si="12"/>
        <v>6060</v>
      </c>
      <c r="F90" s="29">
        <v>0.9</v>
      </c>
      <c r="G90" s="11">
        <v>0</v>
      </c>
      <c r="H90" s="11">
        <v>0.1</v>
      </c>
      <c r="I90" s="50">
        <f t="shared" si="9"/>
        <v>5454</v>
      </c>
      <c r="J90" s="50">
        <f t="shared" si="10"/>
        <v>0</v>
      </c>
      <c r="K90" s="51">
        <f t="shared" si="11"/>
        <v>606</v>
      </c>
    </row>
    <row r="91" spans="1:11" x14ac:dyDescent="0.2">
      <c r="A91" s="36" t="s">
        <v>212</v>
      </c>
      <c r="B91" s="8" t="s">
        <v>213</v>
      </c>
      <c r="C91" s="9">
        <v>1150</v>
      </c>
      <c r="D91" s="9">
        <v>5</v>
      </c>
      <c r="E91" s="9">
        <f t="shared" si="12"/>
        <v>5750</v>
      </c>
      <c r="F91" s="29">
        <v>0.9</v>
      </c>
      <c r="G91" s="11">
        <v>0</v>
      </c>
      <c r="H91" s="11">
        <v>0.1</v>
      </c>
      <c r="I91" s="50">
        <f t="shared" si="9"/>
        <v>5175</v>
      </c>
      <c r="J91" s="50">
        <f t="shared" si="10"/>
        <v>0</v>
      </c>
      <c r="K91" s="51">
        <f t="shared" si="11"/>
        <v>575</v>
      </c>
    </row>
    <row r="92" spans="1:11" ht="25.5" x14ac:dyDescent="0.2">
      <c r="A92" s="36"/>
      <c r="B92" s="8" t="s">
        <v>326</v>
      </c>
      <c r="C92" s="9">
        <v>1900</v>
      </c>
      <c r="D92" s="9">
        <v>5</v>
      </c>
      <c r="E92" s="9">
        <f t="shared" si="12"/>
        <v>9500</v>
      </c>
      <c r="F92" s="29">
        <v>0</v>
      </c>
      <c r="G92" s="11">
        <v>0</v>
      </c>
      <c r="H92" s="11">
        <v>1</v>
      </c>
      <c r="I92" s="50">
        <f t="shared" si="9"/>
        <v>0</v>
      </c>
      <c r="J92" s="50">
        <f t="shared" si="10"/>
        <v>0</v>
      </c>
      <c r="K92" s="51">
        <f t="shared" si="11"/>
        <v>9500</v>
      </c>
    </row>
    <row r="93" spans="1:11" x14ac:dyDescent="0.2">
      <c r="A93" s="36" t="s">
        <v>113</v>
      </c>
      <c r="B93" s="8" t="s">
        <v>222</v>
      </c>
      <c r="C93" s="9">
        <v>3167</v>
      </c>
      <c r="D93" s="9">
        <v>5</v>
      </c>
      <c r="E93" s="9">
        <f t="shared" si="12"/>
        <v>15835</v>
      </c>
      <c r="F93" s="29">
        <v>0.9</v>
      </c>
      <c r="G93" s="11">
        <v>0</v>
      </c>
      <c r="H93" s="11">
        <v>0.1</v>
      </c>
      <c r="I93" s="50">
        <f t="shared" si="9"/>
        <v>14251.5</v>
      </c>
      <c r="J93" s="50">
        <f t="shared" si="10"/>
        <v>0</v>
      </c>
      <c r="K93" s="51">
        <f t="shared" si="11"/>
        <v>1583.5</v>
      </c>
    </row>
    <row r="94" spans="1:11" x14ac:dyDescent="0.2">
      <c r="A94" s="36" t="s">
        <v>50</v>
      </c>
      <c r="B94" s="8" t="s">
        <v>223</v>
      </c>
      <c r="C94" s="9">
        <v>4452</v>
      </c>
      <c r="D94" s="9">
        <v>5</v>
      </c>
      <c r="E94" s="9">
        <f t="shared" si="12"/>
        <v>22260</v>
      </c>
      <c r="F94" s="29">
        <v>0.9</v>
      </c>
      <c r="G94" s="11">
        <v>0</v>
      </c>
      <c r="H94" s="11">
        <v>0.1</v>
      </c>
      <c r="I94" s="50">
        <f t="shared" si="4"/>
        <v>20034</v>
      </c>
      <c r="J94" s="50">
        <f t="shared" si="5"/>
        <v>0</v>
      </c>
      <c r="K94" s="51">
        <f t="shared" si="6"/>
        <v>2226</v>
      </c>
    </row>
    <row r="95" spans="1:11" x14ac:dyDescent="0.2">
      <c r="A95" s="36" t="s">
        <v>224</v>
      </c>
      <c r="B95" s="8" t="s">
        <v>119</v>
      </c>
      <c r="C95" s="9">
        <v>1008</v>
      </c>
      <c r="D95" s="9">
        <v>5</v>
      </c>
      <c r="E95" s="9">
        <f t="shared" si="12"/>
        <v>5040</v>
      </c>
      <c r="F95" s="29">
        <v>1</v>
      </c>
      <c r="G95" s="11">
        <v>0</v>
      </c>
      <c r="H95" s="11">
        <v>0</v>
      </c>
      <c r="I95" s="50">
        <f t="shared" si="4"/>
        <v>5040</v>
      </c>
      <c r="J95" s="50">
        <f t="shared" si="5"/>
        <v>0</v>
      </c>
      <c r="K95" s="51">
        <f t="shared" si="6"/>
        <v>0</v>
      </c>
    </row>
    <row r="96" spans="1:11" x14ac:dyDescent="0.2">
      <c r="A96" s="36" t="s">
        <v>225</v>
      </c>
      <c r="B96" s="8" t="s">
        <v>229</v>
      </c>
      <c r="C96" s="9">
        <v>1141</v>
      </c>
      <c r="D96" s="9">
        <v>5</v>
      </c>
      <c r="E96" s="9">
        <f t="shared" si="12"/>
        <v>5705</v>
      </c>
      <c r="F96" s="29">
        <v>1</v>
      </c>
      <c r="G96" s="11">
        <v>0</v>
      </c>
      <c r="H96" s="11">
        <v>0</v>
      </c>
      <c r="I96" s="50">
        <f t="shared" si="4"/>
        <v>5705</v>
      </c>
      <c r="J96" s="50">
        <f t="shared" si="5"/>
        <v>0</v>
      </c>
      <c r="K96" s="51">
        <f t="shared" si="6"/>
        <v>0</v>
      </c>
    </row>
    <row r="97" spans="1:11" x14ac:dyDescent="0.2">
      <c r="A97" s="36" t="s">
        <v>226</v>
      </c>
      <c r="B97" s="8" t="s">
        <v>119</v>
      </c>
      <c r="C97" s="9">
        <v>1029</v>
      </c>
      <c r="D97" s="9">
        <v>5</v>
      </c>
      <c r="E97" s="9">
        <f t="shared" si="12"/>
        <v>5145</v>
      </c>
      <c r="F97" s="29">
        <v>1</v>
      </c>
      <c r="G97" s="11">
        <v>0</v>
      </c>
      <c r="H97" s="11">
        <v>0</v>
      </c>
      <c r="I97" s="50">
        <f t="shared" si="4"/>
        <v>5145</v>
      </c>
      <c r="J97" s="50">
        <f t="shared" si="5"/>
        <v>0</v>
      </c>
      <c r="K97" s="51">
        <f t="shared" si="6"/>
        <v>0</v>
      </c>
    </row>
    <row r="98" spans="1:11" x14ac:dyDescent="0.2">
      <c r="A98" s="36" t="s">
        <v>227</v>
      </c>
      <c r="B98" s="8" t="s">
        <v>119</v>
      </c>
      <c r="C98" s="9">
        <v>924</v>
      </c>
      <c r="D98" s="9">
        <v>5</v>
      </c>
      <c r="E98" s="9">
        <f t="shared" si="12"/>
        <v>4620</v>
      </c>
      <c r="F98" s="29">
        <v>1</v>
      </c>
      <c r="G98" s="11">
        <v>0</v>
      </c>
      <c r="H98" s="11">
        <v>0</v>
      </c>
      <c r="I98" s="50">
        <f t="shared" si="4"/>
        <v>4620</v>
      </c>
      <c r="J98" s="50">
        <f t="shared" si="5"/>
        <v>0</v>
      </c>
      <c r="K98" s="51">
        <f t="shared" si="6"/>
        <v>0</v>
      </c>
    </row>
    <row r="99" spans="1:11" x14ac:dyDescent="0.2">
      <c r="A99" s="36" t="s">
        <v>111</v>
      </c>
      <c r="B99" s="8" t="s">
        <v>119</v>
      </c>
      <c r="C99" s="9">
        <v>1186</v>
      </c>
      <c r="D99" s="9">
        <v>5</v>
      </c>
      <c r="E99" s="9">
        <f t="shared" si="12"/>
        <v>5930</v>
      </c>
      <c r="F99" s="29">
        <v>1</v>
      </c>
      <c r="G99" s="11">
        <v>0</v>
      </c>
      <c r="H99" s="11">
        <v>0</v>
      </c>
      <c r="I99" s="50">
        <f>PRODUCT(E99,F99)</f>
        <v>5930</v>
      </c>
      <c r="J99" s="50">
        <f>PRODUCT(E99,G99)</f>
        <v>0</v>
      </c>
      <c r="K99" s="51">
        <f>PRODUCT(E99,H99)</f>
        <v>0</v>
      </c>
    </row>
    <row r="100" spans="1:11" x14ac:dyDescent="0.2">
      <c r="A100" s="36" t="s">
        <v>110</v>
      </c>
      <c r="B100" s="8" t="s">
        <v>119</v>
      </c>
      <c r="C100" s="9">
        <v>976</v>
      </c>
      <c r="D100" s="9">
        <v>5</v>
      </c>
      <c r="E100" s="9">
        <f t="shared" si="12"/>
        <v>4880</v>
      </c>
      <c r="F100" s="29">
        <v>1</v>
      </c>
      <c r="G100" s="11">
        <v>0</v>
      </c>
      <c r="H100" s="11">
        <v>0</v>
      </c>
      <c r="I100" s="50">
        <f>PRODUCT(E100,F100)</f>
        <v>4880</v>
      </c>
      <c r="J100" s="50">
        <f>PRODUCT(E100,G100)</f>
        <v>0</v>
      </c>
      <c r="K100" s="51">
        <f>PRODUCT(E100,H100)</f>
        <v>0</v>
      </c>
    </row>
    <row r="101" spans="1:11" x14ac:dyDescent="0.2">
      <c r="A101" s="36" t="s">
        <v>192</v>
      </c>
      <c r="B101" s="8" t="s">
        <v>228</v>
      </c>
      <c r="C101" s="9">
        <v>2082</v>
      </c>
      <c r="D101" s="9">
        <v>5</v>
      </c>
      <c r="E101" s="9">
        <f t="shared" si="12"/>
        <v>10410</v>
      </c>
      <c r="F101" s="29">
        <v>1</v>
      </c>
      <c r="G101" s="11">
        <v>0</v>
      </c>
      <c r="H101" s="11">
        <v>0</v>
      </c>
      <c r="I101" s="50">
        <f>PRODUCT(E101,F101)</f>
        <v>10410</v>
      </c>
      <c r="J101" s="50">
        <f>PRODUCT(E101,G101)</f>
        <v>0</v>
      </c>
      <c r="K101" s="51">
        <f>PRODUCT(E101,H101)</f>
        <v>0</v>
      </c>
    </row>
    <row r="102" spans="1:11" x14ac:dyDescent="0.2">
      <c r="A102" s="36" t="s">
        <v>31</v>
      </c>
      <c r="B102" s="8" t="s">
        <v>142</v>
      </c>
      <c r="C102" s="9">
        <v>2000</v>
      </c>
      <c r="D102" s="9">
        <v>5</v>
      </c>
      <c r="E102" s="9">
        <f t="shared" ref="E102:E111" si="13">PRODUCT(C102,D102)</f>
        <v>10000</v>
      </c>
      <c r="F102" s="29">
        <v>0.8</v>
      </c>
      <c r="G102" s="11">
        <v>0</v>
      </c>
      <c r="H102" s="11">
        <v>0.2</v>
      </c>
      <c r="I102" s="50">
        <f t="shared" ref="I102:I111" si="14">PRODUCT(E102,F102)</f>
        <v>8000</v>
      </c>
      <c r="J102" s="50">
        <f t="shared" ref="J102:J111" si="15">PRODUCT(E102,G102)</f>
        <v>0</v>
      </c>
      <c r="K102" s="51">
        <f t="shared" ref="K102:K111" si="16">PRODUCT(E102,H102)</f>
        <v>2000</v>
      </c>
    </row>
    <row r="103" spans="1:11" ht="25.5" x14ac:dyDescent="0.2">
      <c r="A103" s="36" t="s">
        <v>32</v>
      </c>
      <c r="B103" s="8" t="s">
        <v>233</v>
      </c>
      <c r="C103" s="9">
        <v>6206</v>
      </c>
      <c r="D103" s="9">
        <v>5</v>
      </c>
      <c r="E103" s="9">
        <f t="shared" si="13"/>
        <v>31030</v>
      </c>
      <c r="F103" s="29">
        <v>0.9</v>
      </c>
      <c r="G103" s="11">
        <v>0</v>
      </c>
      <c r="H103" s="11">
        <v>0.1</v>
      </c>
      <c r="I103" s="50">
        <f t="shared" si="14"/>
        <v>27927</v>
      </c>
      <c r="J103" s="50">
        <f t="shared" si="15"/>
        <v>0</v>
      </c>
      <c r="K103" s="51">
        <f t="shared" si="16"/>
        <v>3103</v>
      </c>
    </row>
    <row r="104" spans="1:11" x14ac:dyDescent="0.2">
      <c r="A104" s="36" t="s">
        <v>121</v>
      </c>
      <c r="B104" s="8" t="s">
        <v>122</v>
      </c>
      <c r="C104" s="9">
        <v>5821</v>
      </c>
      <c r="D104" s="9">
        <v>5</v>
      </c>
      <c r="E104" s="9">
        <f t="shared" si="13"/>
        <v>29105</v>
      </c>
      <c r="F104" s="29">
        <v>0.95</v>
      </c>
      <c r="G104" s="11">
        <v>0</v>
      </c>
      <c r="H104" s="11">
        <v>0.05</v>
      </c>
      <c r="I104" s="50">
        <f t="shared" si="14"/>
        <v>27649.75</v>
      </c>
      <c r="J104" s="50">
        <f t="shared" si="15"/>
        <v>0</v>
      </c>
      <c r="K104" s="51">
        <f t="shared" si="16"/>
        <v>1455.25</v>
      </c>
    </row>
    <row r="105" spans="1:11" x14ac:dyDescent="0.2">
      <c r="A105" s="36" t="s">
        <v>123</v>
      </c>
      <c r="B105" s="8" t="s">
        <v>143</v>
      </c>
      <c r="C105" s="9">
        <v>680</v>
      </c>
      <c r="D105" s="9">
        <v>5</v>
      </c>
      <c r="E105" s="9">
        <f t="shared" si="13"/>
        <v>3400</v>
      </c>
      <c r="F105" s="29">
        <v>1</v>
      </c>
      <c r="G105" s="11">
        <v>0</v>
      </c>
      <c r="H105" s="11">
        <v>0</v>
      </c>
      <c r="I105" s="50">
        <f t="shared" si="14"/>
        <v>3400</v>
      </c>
      <c r="J105" s="50">
        <f t="shared" si="15"/>
        <v>0</v>
      </c>
      <c r="K105" s="51">
        <f t="shared" si="16"/>
        <v>0</v>
      </c>
    </row>
    <row r="106" spans="1:11" x14ac:dyDescent="0.2">
      <c r="A106" s="36" t="s">
        <v>124</v>
      </c>
      <c r="B106" s="8" t="s">
        <v>125</v>
      </c>
      <c r="C106" s="9">
        <v>200</v>
      </c>
      <c r="D106" s="9">
        <v>5</v>
      </c>
      <c r="E106" s="9">
        <f t="shared" si="13"/>
        <v>1000</v>
      </c>
      <c r="F106" s="29">
        <v>0.8</v>
      </c>
      <c r="G106" s="11">
        <v>0</v>
      </c>
      <c r="H106" s="11">
        <v>0.2</v>
      </c>
      <c r="I106" s="50">
        <f t="shared" si="14"/>
        <v>800</v>
      </c>
      <c r="J106" s="50">
        <f t="shared" si="15"/>
        <v>0</v>
      </c>
      <c r="K106" s="51">
        <f t="shared" si="16"/>
        <v>200</v>
      </c>
    </row>
    <row r="107" spans="1:11" x14ac:dyDescent="0.2">
      <c r="A107" s="39" t="s">
        <v>308</v>
      </c>
      <c r="B107" s="23" t="s">
        <v>126</v>
      </c>
      <c r="C107" s="9">
        <v>420</v>
      </c>
      <c r="D107" s="9">
        <v>5</v>
      </c>
      <c r="E107" s="9">
        <f t="shared" si="13"/>
        <v>2100</v>
      </c>
      <c r="F107" s="29">
        <v>0.5</v>
      </c>
      <c r="G107" s="11">
        <v>0</v>
      </c>
      <c r="H107" s="11">
        <v>0.5</v>
      </c>
      <c r="I107" s="50">
        <f t="shared" si="14"/>
        <v>1050</v>
      </c>
      <c r="J107" s="50">
        <f t="shared" si="15"/>
        <v>0</v>
      </c>
      <c r="K107" s="51">
        <f t="shared" si="16"/>
        <v>1050</v>
      </c>
    </row>
    <row r="108" spans="1:11" x14ac:dyDescent="0.2">
      <c r="A108" s="39" t="s">
        <v>127</v>
      </c>
      <c r="B108" s="23" t="s">
        <v>128</v>
      </c>
      <c r="C108" s="9">
        <v>606</v>
      </c>
      <c r="D108" s="9">
        <v>5</v>
      </c>
      <c r="E108" s="9">
        <f t="shared" si="13"/>
        <v>3030</v>
      </c>
      <c r="F108" s="29">
        <v>0.8</v>
      </c>
      <c r="G108" s="11">
        <v>0</v>
      </c>
      <c r="H108" s="11">
        <v>0.2</v>
      </c>
      <c r="I108" s="50">
        <f t="shared" si="14"/>
        <v>2424</v>
      </c>
      <c r="J108" s="50">
        <f t="shared" si="15"/>
        <v>0</v>
      </c>
      <c r="K108" s="51">
        <f t="shared" si="16"/>
        <v>606</v>
      </c>
    </row>
    <row r="109" spans="1:11" x14ac:dyDescent="0.2">
      <c r="A109" s="39"/>
      <c r="B109" s="23" t="s">
        <v>130</v>
      </c>
      <c r="C109" s="9">
        <v>50</v>
      </c>
      <c r="D109" s="9">
        <v>5</v>
      </c>
      <c r="E109" s="9">
        <f t="shared" si="13"/>
        <v>250</v>
      </c>
      <c r="F109" s="29">
        <v>0</v>
      </c>
      <c r="G109" s="11">
        <v>0</v>
      </c>
      <c r="H109" s="11">
        <v>1</v>
      </c>
      <c r="I109" s="50">
        <f t="shared" si="14"/>
        <v>0</v>
      </c>
      <c r="J109" s="50">
        <f t="shared" si="15"/>
        <v>0</v>
      </c>
      <c r="K109" s="51">
        <f t="shared" si="16"/>
        <v>250</v>
      </c>
    </row>
    <row r="110" spans="1:11" x14ac:dyDescent="0.2">
      <c r="A110" s="39" t="s">
        <v>135</v>
      </c>
      <c r="B110" s="23" t="s">
        <v>315</v>
      </c>
      <c r="C110" s="9">
        <v>567</v>
      </c>
      <c r="D110" s="9">
        <v>5</v>
      </c>
      <c r="E110" s="9">
        <f t="shared" si="13"/>
        <v>2835</v>
      </c>
      <c r="F110" s="29">
        <v>0</v>
      </c>
      <c r="G110" s="11">
        <v>0</v>
      </c>
      <c r="H110" s="11">
        <v>1</v>
      </c>
      <c r="I110" s="50">
        <f t="shared" si="14"/>
        <v>0</v>
      </c>
      <c r="J110" s="50">
        <f t="shared" si="15"/>
        <v>0</v>
      </c>
      <c r="K110" s="51">
        <f t="shared" si="16"/>
        <v>2835</v>
      </c>
    </row>
    <row r="111" spans="1:11" x14ac:dyDescent="0.2">
      <c r="A111" s="39" t="s">
        <v>136</v>
      </c>
      <c r="B111" s="23" t="s">
        <v>315</v>
      </c>
      <c r="C111" s="9">
        <v>845</v>
      </c>
      <c r="D111" s="9">
        <v>5</v>
      </c>
      <c r="E111" s="9">
        <f t="shared" si="13"/>
        <v>4225</v>
      </c>
      <c r="F111" s="29">
        <v>0</v>
      </c>
      <c r="G111" s="11">
        <v>0</v>
      </c>
      <c r="H111" s="11">
        <v>1</v>
      </c>
      <c r="I111" s="50">
        <f t="shared" si="14"/>
        <v>0</v>
      </c>
      <c r="J111" s="50">
        <f t="shared" si="15"/>
        <v>0</v>
      </c>
      <c r="K111" s="51">
        <f t="shared" si="16"/>
        <v>4225</v>
      </c>
    </row>
    <row r="112" spans="1:11" x14ac:dyDescent="0.2">
      <c r="A112" s="39" t="s">
        <v>137</v>
      </c>
      <c r="B112" s="23" t="s">
        <v>315</v>
      </c>
      <c r="C112" s="9">
        <v>755</v>
      </c>
      <c r="D112" s="9">
        <v>5</v>
      </c>
      <c r="E112" s="9">
        <f>PRODUCT(C112,D112)</f>
        <v>3775</v>
      </c>
      <c r="F112" s="29">
        <v>0</v>
      </c>
      <c r="G112" s="11">
        <v>0</v>
      </c>
      <c r="H112" s="11">
        <v>1</v>
      </c>
      <c r="I112" s="50">
        <f>PRODUCT(E112,F112)</f>
        <v>0</v>
      </c>
      <c r="J112" s="50">
        <f>PRODUCT(E112,G112)</f>
        <v>0</v>
      </c>
      <c r="K112" s="51">
        <f>PRODUCT(E112,H112)</f>
        <v>3775</v>
      </c>
    </row>
    <row r="113" spans="1:11" x14ac:dyDescent="0.2">
      <c r="A113" s="39" t="s">
        <v>324</v>
      </c>
      <c r="B113" s="23" t="s">
        <v>325</v>
      </c>
      <c r="C113" s="148">
        <v>500</v>
      </c>
      <c r="D113" s="148">
        <v>5</v>
      </c>
      <c r="E113" s="148">
        <f t="shared" ref="E113:E114" si="17">PRODUCT(C113,D113)</f>
        <v>2500</v>
      </c>
      <c r="F113" s="29">
        <v>0.75</v>
      </c>
      <c r="G113" s="149">
        <v>0</v>
      </c>
      <c r="H113" s="149">
        <v>0.25</v>
      </c>
      <c r="I113" s="50">
        <f t="shared" ref="I113:I114" si="18">PRODUCT(E113,F113)</f>
        <v>1875</v>
      </c>
      <c r="J113" s="50">
        <f t="shared" ref="J113:J114" si="19">PRODUCT(E113,G113)</f>
        <v>0</v>
      </c>
      <c r="K113" s="51">
        <f t="shared" ref="K113:K114" si="20">PRODUCT(E113,H113)</f>
        <v>625</v>
      </c>
    </row>
    <row r="114" spans="1:11" ht="25.5" x14ac:dyDescent="0.2">
      <c r="A114" s="36" t="s">
        <v>138</v>
      </c>
      <c r="B114" s="8" t="s">
        <v>329</v>
      </c>
      <c r="C114" s="148">
        <v>730</v>
      </c>
      <c r="D114" s="148">
        <v>5</v>
      </c>
      <c r="E114" s="148">
        <f t="shared" si="17"/>
        <v>3650</v>
      </c>
      <c r="F114" s="29">
        <v>0.8</v>
      </c>
      <c r="G114" s="149">
        <v>0</v>
      </c>
      <c r="H114" s="149">
        <v>0.2</v>
      </c>
      <c r="I114" s="50">
        <f t="shared" si="18"/>
        <v>2920</v>
      </c>
      <c r="J114" s="50">
        <f t="shared" si="19"/>
        <v>0</v>
      </c>
      <c r="K114" s="51">
        <f t="shared" si="20"/>
        <v>730</v>
      </c>
    </row>
    <row r="115" spans="1:11" x14ac:dyDescent="0.2">
      <c r="A115" s="39"/>
      <c r="B115" s="23" t="s">
        <v>328</v>
      </c>
      <c r="C115" s="148">
        <v>300</v>
      </c>
      <c r="D115" s="148">
        <v>5</v>
      </c>
      <c r="E115" s="148">
        <f t="shared" ref="E115:E126" si="21">PRODUCT(C115,D115)</f>
        <v>1500</v>
      </c>
      <c r="F115" s="29">
        <v>0.8</v>
      </c>
      <c r="G115" s="149">
        <v>0</v>
      </c>
      <c r="H115" s="149">
        <v>0.2</v>
      </c>
      <c r="I115" s="50">
        <f t="shared" ref="I115:I126" si="22">PRODUCT(E115,F115)</f>
        <v>1200</v>
      </c>
      <c r="J115" s="50">
        <f t="shared" ref="J115:J126" si="23">PRODUCT(E115,G115)</f>
        <v>0</v>
      </c>
      <c r="K115" s="51">
        <f t="shared" ref="K115:K126" si="24">PRODUCT(E115,H115)</f>
        <v>300</v>
      </c>
    </row>
    <row r="116" spans="1:11" x14ac:dyDescent="0.2">
      <c r="A116" s="39"/>
      <c r="B116" s="23" t="s">
        <v>330</v>
      </c>
      <c r="C116" s="148">
        <v>600</v>
      </c>
      <c r="D116" s="148">
        <v>5</v>
      </c>
      <c r="E116" s="148">
        <f t="shared" si="21"/>
        <v>3000</v>
      </c>
      <c r="F116" s="29">
        <v>0.25</v>
      </c>
      <c r="G116" s="149">
        <v>0</v>
      </c>
      <c r="H116" s="149">
        <v>0.75</v>
      </c>
      <c r="I116" s="50">
        <f t="shared" si="22"/>
        <v>750</v>
      </c>
      <c r="J116" s="50">
        <f t="shared" si="23"/>
        <v>0</v>
      </c>
      <c r="K116" s="51">
        <f t="shared" si="24"/>
        <v>2250</v>
      </c>
    </row>
    <row r="117" spans="1:11" x14ac:dyDescent="0.2">
      <c r="A117" s="39"/>
      <c r="B117" s="23" t="s">
        <v>336</v>
      </c>
      <c r="C117" s="150">
        <v>1000</v>
      </c>
      <c r="D117" s="150">
        <v>5</v>
      </c>
      <c r="E117" s="150">
        <f t="shared" si="21"/>
        <v>5000</v>
      </c>
      <c r="F117" s="29">
        <v>0.95</v>
      </c>
      <c r="G117" s="152">
        <v>0</v>
      </c>
      <c r="H117" s="152">
        <v>0.05</v>
      </c>
      <c r="I117" s="50">
        <f t="shared" si="22"/>
        <v>4750</v>
      </c>
      <c r="J117" s="50">
        <f t="shared" si="23"/>
        <v>0</v>
      </c>
      <c r="K117" s="51">
        <f t="shared" si="24"/>
        <v>250</v>
      </c>
    </row>
    <row r="118" spans="1:11" x14ac:dyDescent="0.2">
      <c r="A118" s="39"/>
      <c r="B118" s="23" t="s">
        <v>337</v>
      </c>
      <c r="C118" s="150">
        <v>200</v>
      </c>
      <c r="D118" s="150">
        <v>5</v>
      </c>
      <c r="E118" s="150">
        <f t="shared" si="21"/>
        <v>1000</v>
      </c>
      <c r="F118" s="29">
        <v>0</v>
      </c>
      <c r="G118" s="152">
        <v>0</v>
      </c>
      <c r="H118" s="152">
        <v>1</v>
      </c>
      <c r="I118" s="50">
        <f t="shared" si="22"/>
        <v>0</v>
      </c>
      <c r="J118" s="50">
        <f t="shared" si="23"/>
        <v>0</v>
      </c>
      <c r="K118" s="51">
        <f t="shared" si="24"/>
        <v>1000</v>
      </c>
    </row>
    <row r="119" spans="1:11" x14ac:dyDescent="0.2">
      <c r="A119" s="39"/>
      <c r="B119" s="23" t="s">
        <v>338</v>
      </c>
      <c r="C119" s="150">
        <v>500</v>
      </c>
      <c r="D119" s="150">
        <v>5</v>
      </c>
      <c r="E119" s="150">
        <f t="shared" si="21"/>
        <v>2500</v>
      </c>
      <c r="F119" s="29">
        <v>0.5</v>
      </c>
      <c r="G119" s="152">
        <v>0</v>
      </c>
      <c r="H119" s="152">
        <v>0.5</v>
      </c>
      <c r="I119" s="50">
        <f t="shared" si="22"/>
        <v>1250</v>
      </c>
      <c r="J119" s="50">
        <f t="shared" si="23"/>
        <v>0</v>
      </c>
      <c r="K119" s="51">
        <f t="shared" si="24"/>
        <v>1250</v>
      </c>
    </row>
    <row r="120" spans="1:11" ht="25.5" x14ac:dyDescent="0.2">
      <c r="A120" s="39"/>
      <c r="B120" s="23" t="s">
        <v>339</v>
      </c>
      <c r="C120" s="150">
        <v>50</v>
      </c>
      <c r="D120" s="150">
        <v>5</v>
      </c>
      <c r="E120" s="150">
        <f t="shared" si="21"/>
        <v>250</v>
      </c>
      <c r="F120" s="29">
        <v>0</v>
      </c>
      <c r="G120" s="152">
        <v>0</v>
      </c>
      <c r="H120" s="152">
        <v>1</v>
      </c>
      <c r="I120" s="50">
        <f t="shared" si="22"/>
        <v>0</v>
      </c>
      <c r="J120" s="50">
        <f t="shared" si="23"/>
        <v>0</v>
      </c>
      <c r="K120" s="51">
        <f t="shared" si="24"/>
        <v>250</v>
      </c>
    </row>
    <row r="121" spans="1:11" x14ac:dyDescent="0.2">
      <c r="A121" s="39"/>
      <c r="B121" s="23" t="s">
        <v>340</v>
      </c>
      <c r="C121" s="150">
        <v>340</v>
      </c>
      <c r="D121" s="150">
        <v>5</v>
      </c>
      <c r="E121" s="150">
        <f t="shared" si="21"/>
        <v>1700</v>
      </c>
      <c r="F121" s="29">
        <v>0</v>
      </c>
      <c r="G121" s="152">
        <v>0</v>
      </c>
      <c r="H121" s="152">
        <v>1</v>
      </c>
      <c r="I121" s="50">
        <f t="shared" si="22"/>
        <v>0</v>
      </c>
      <c r="J121" s="50">
        <f t="shared" si="23"/>
        <v>0</v>
      </c>
      <c r="K121" s="51">
        <f t="shared" si="24"/>
        <v>1700</v>
      </c>
    </row>
    <row r="122" spans="1:11" x14ac:dyDescent="0.2">
      <c r="A122" s="39"/>
      <c r="B122" s="23" t="s">
        <v>341</v>
      </c>
      <c r="C122" s="150">
        <v>500</v>
      </c>
      <c r="D122" s="150">
        <v>5</v>
      </c>
      <c r="E122" s="150">
        <f t="shared" si="21"/>
        <v>2500</v>
      </c>
      <c r="F122" s="29">
        <v>0.9</v>
      </c>
      <c r="G122" s="152">
        <v>0</v>
      </c>
      <c r="H122" s="152">
        <v>0.1</v>
      </c>
      <c r="I122" s="50">
        <f t="shared" si="22"/>
        <v>2250</v>
      </c>
      <c r="J122" s="50">
        <f t="shared" si="23"/>
        <v>0</v>
      </c>
      <c r="K122" s="51">
        <f t="shared" si="24"/>
        <v>250</v>
      </c>
    </row>
    <row r="123" spans="1:11" x14ac:dyDescent="0.2">
      <c r="A123" s="36" t="s">
        <v>26</v>
      </c>
      <c r="B123" s="8" t="s">
        <v>100</v>
      </c>
      <c r="C123" s="150">
        <v>400</v>
      </c>
      <c r="D123" s="150">
        <v>5</v>
      </c>
      <c r="E123" s="150">
        <f>PRODUCT(C123,D123)</f>
        <v>2000</v>
      </c>
      <c r="F123" s="29">
        <v>0</v>
      </c>
      <c r="G123" s="152">
        <v>0</v>
      </c>
      <c r="H123" s="152">
        <v>1</v>
      </c>
      <c r="I123" s="50">
        <f>PRODUCT(E123,F123)</f>
        <v>0</v>
      </c>
      <c r="J123" s="50">
        <f>PRODUCT(E123,G123)</f>
        <v>0</v>
      </c>
      <c r="K123" s="51">
        <f>PRODUCT(E123,H123)</f>
        <v>2000</v>
      </c>
    </row>
    <row r="124" spans="1:11" x14ac:dyDescent="0.2">
      <c r="A124" s="85" t="s">
        <v>146</v>
      </c>
      <c r="B124" s="86" t="s">
        <v>236</v>
      </c>
      <c r="C124" s="153">
        <v>1500</v>
      </c>
      <c r="D124" s="153">
        <v>5</v>
      </c>
      <c r="E124" s="150">
        <f>PRODUCT(C124,D124)</f>
        <v>7500</v>
      </c>
      <c r="F124" s="95">
        <v>0</v>
      </c>
      <c r="G124" s="96">
        <v>0</v>
      </c>
      <c r="H124" s="96">
        <v>1</v>
      </c>
      <c r="I124" s="50">
        <f>PRODUCT(E124,F124)</f>
        <v>0</v>
      </c>
      <c r="J124" s="50">
        <f>PRODUCT(E124,G124)</f>
        <v>0</v>
      </c>
      <c r="K124" s="51">
        <f>PRODUCT(E124,H124)</f>
        <v>7500</v>
      </c>
    </row>
    <row r="125" spans="1:11" x14ac:dyDescent="0.2">
      <c r="A125" s="39" t="s">
        <v>146</v>
      </c>
      <c r="B125" s="23" t="s">
        <v>235</v>
      </c>
      <c r="C125" s="150">
        <v>16000</v>
      </c>
      <c r="D125" s="150">
        <v>5</v>
      </c>
      <c r="E125" s="150">
        <f>PRODUCT(C125,D125)</f>
        <v>80000</v>
      </c>
      <c r="F125" s="29">
        <v>1</v>
      </c>
      <c r="G125" s="152">
        <v>0</v>
      </c>
      <c r="H125" s="152">
        <v>0</v>
      </c>
      <c r="I125" s="50">
        <f>PRODUCT(E125,F125)</f>
        <v>80000</v>
      </c>
      <c r="J125" s="50">
        <f>PRODUCT(E125,G125)</f>
        <v>0</v>
      </c>
      <c r="K125" s="51">
        <f>PRODUCT(E125,H125)</f>
        <v>0</v>
      </c>
    </row>
    <row r="126" spans="1:11" x14ac:dyDescent="0.2">
      <c r="A126" s="39"/>
      <c r="B126" s="23" t="s">
        <v>342</v>
      </c>
      <c r="C126" s="150">
        <v>200</v>
      </c>
      <c r="D126" s="150">
        <v>5</v>
      </c>
      <c r="E126" s="150">
        <f t="shared" si="21"/>
        <v>1000</v>
      </c>
      <c r="F126" s="29">
        <v>1</v>
      </c>
      <c r="G126" s="152">
        <v>0</v>
      </c>
      <c r="H126" s="152">
        <v>0</v>
      </c>
      <c r="I126" s="50">
        <f t="shared" si="22"/>
        <v>1000</v>
      </c>
      <c r="J126" s="50">
        <f t="shared" si="23"/>
        <v>0</v>
      </c>
      <c r="K126" s="51">
        <f t="shared" si="24"/>
        <v>0</v>
      </c>
    </row>
    <row r="127" spans="1:11" ht="13.5" thickBot="1" x14ac:dyDescent="0.25">
      <c r="A127" s="39" t="s">
        <v>333</v>
      </c>
      <c r="B127" s="23" t="s">
        <v>332</v>
      </c>
      <c r="C127" s="148">
        <v>200</v>
      </c>
      <c r="D127" s="148">
        <v>5</v>
      </c>
      <c r="E127" s="148">
        <f t="shared" ref="E127" si="25">PRODUCT(C127,D127)</f>
        <v>1000</v>
      </c>
      <c r="F127" s="29">
        <v>0.75</v>
      </c>
      <c r="G127" s="149">
        <v>0</v>
      </c>
      <c r="H127" s="149">
        <v>0.25</v>
      </c>
      <c r="I127" s="50">
        <f t="shared" ref="I127" si="26">PRODUCT(E127,F127)</f>
        <v>750</v>
      </c>
      <c r="J127" s="50">
        <f t="shared" ref="J127" si="27">PRODUCT(E127,G127)</f>
        <v>0</v>
      </c>
      <c r="K127" s="51">
        <f t="shared" ref="K127" si="28">PRODUCT(E127,H127)</f>
        <v>250</v>
      </c>
    </row>
    <row r="128" spans="1:11" x14ac:dyDescent="0.2">
      <c r="A128" s="78"/>
      <c r="B128" s="79" t="s">
        <v>234</v>
      </c>
      <c r="C128" s="80">
        <f>SUM(C45:C127)</f>
        <v>148176</v>
      </c>
      <c r="D128" s="81"/>
      <c r="E128" s="82"/>
      <c r="F128" s="83"/>
      <c r="G128" s="77"/>
      <c r="H128" s="77"/>
      <c r="I128" s="82"/>
      <c r="J128" s="82"/>
      <c r="K128" s="84"/>
    </row>
    <row r="129" spans="1:11" x14ac:dyDescent="0.2">
      <c r="A129" s="55"/>
      <c r="B129" s="48" t="s">
        <v>198</v>
      </c>
      <c r="C129" s="49"/>
      <c r="D129" s="49"/>
      <c r="E129" s="13">
        <f>SUM(E45:E128)</f>
        <v>711820</v>
      </c>
      <c r="I129" s="45"/>
      <c r="J129" s="45"/>
      <c r="K129" s="57"/>
    </row>
    <row r="130" spans="1:11" x14ac:dyDescent="0.2">
      <c r="A130" s="55"/>
      <c r="B130" s="41" t="s">
        <v>190</v>
      </c>
      <c r="C130" s="32"/>
      <c r="D130" s="32"/>
      <c r="E130" s="32"/>
      <c r="F130" s="33"/>
      <c r="G130" s="34"/>
      <c r="H130" s="34"/>
      <c r="I130" s="46">
        <f>SUM(I45:I129)</f>
        <v>540058.25</v>
      </c>
      <c r="J130" s="45"/>
      <c r="K130" s="57"/>
    </row>
    <row r="131" spans="1:11" x14ac:dyDescent="0.2">
      <c r="A131" s="55"/>
      <c r="B131" s="41" t="s">
        <v>188</v>
      </c>
      <c r="C131" s="32"/>
      <c r="D131" s="32"/>
      <c r="E131" s="32"/>
      <c r="F131" s="33"/>
      <c r="G131" s="34"/>
      <c r="H131" s="34"/>
      <c r="I131" s="42"/>
      <c r="J131" s="46">
        <f>SUM(J45:J130)</f>
        <v>28794</v>
      </c>
      <c r="K131" s="57"/>
    </row>
    <row r="132" spans="1:11" ht="13.5" thickBot="1" x14ac:dyDescent="0.25">
      <c r="A132" s="58"/>
      <c r="B132" s="59" t="s">
        <v>189</v>
      </c>
      <c r="C132" s="60"/>
      <c r="D132" s="60"/>
      <c r="E132" s="60"/>
      <c r="F132" s="61"/>
      <c r="G132" s="62"/>
      <c r="H132" s="62"/>
      <c r="I132" s="63"/>
      <c r="J132" s="63"/>
      <c r="K132" s="64">
        <f>SUM(K45:K131)</f>
        <v>142967.75</v>
      </c>
    </row>
    <row r="133" spans="1:11" ht="16.5" customHeight="1" thickBot="1" x14ac:dyDescent="0.25">
      <c r="I133" s="43"/>
      <c r="J133" s="43"/>
      <c r="K133" s="43"/>
    </row>
    <row r="134" spans="1:11" s="16" customFormat="1" ht="36.6" customHeight="1" thickBot="1" x14ac:dyDescent="0.25">
      <c r="A134" s="266" t="s">
        <v>151</v>
      </c>
      <c r="B134" s="267"/>
      <c r="C134" s="115" t="s">
        <v>160</v>
      </c>
      <c r="D134" s="115" t="s">
        <v>197</v>
      </c>
      <c r="E134" s="116" t="s">
        <v>187</v>
      </c>
      <c r="F134" s="263" t="s">
        <v>289</v>
      </c>
      <c r="G134" s="264"/>
      <c r="H134" s="265"/>
      <c r="I134" s="121" t="s">
        <v>290</v>
      </c>
      <c r="J134" s="119" t="s">
        <v>291</v>
      </c>
      <c r="K134" s="122" t="s">
        <v>292</v>
      </c>
    </row>
    <row r="135" spans="1:11" ht="12" customHeight="1" x14ac:dyDescent="0.2">
      <c r="A135" s="281" t="s">
        <v>286</v>
      </c>
      <c r="B135" s="282"/>
      <c r="C135" s="151">
        <f>SUM(C16)</f>
        <v>11038</v>
      </c>
      <c r="D135" s="151">
        <v>10</v>
      </c>
      <c r="E135" s="151">
        <f>SUM(E17)</f>
        <v>110380</v>
      </c>
      <c r="F135" s="268"/>
      <c r="G135" s="268"/>
      <c r="H135" s="268"/>
      <c r="I135" s="107">
        <f>SUM(I18)</f>
        <v>0</v>
      </c>
      <c r="J135" s="107">
        <f>SUM(J19)</f>
        <v>89556.5</v>
      </c>
      <c r="K135" s="109">
        <f>SUM(K20)</f>
        <v>20823.5</v>
      </c>
    </row>
    <row r="136" spans="1:11" ht="12" customHeight="1" x14ac:dyDescent="0.2">
      <c r="A136" s="269" t="s">
        <v>287</v>
      </c>
      <c r="B136" s="270"/>
      <c r="C136" s="150">
        <f>SUM(C37)</f>
        <v>34966</v>
      </c>
      <c r="D136" s="150">
        <v>7</v>
      </c>
      <c r="E136" s="150">
        <f>SUM(E38)</f>
        <v>244762</v>
      </c>
      <c r="F136" s="312"/>
      <c r="G136" s="312"/>
      <c r="H136" s="312"/>
      <c r="I136" s="106">
        <f>SUM(I39)</f>
        <v>13318.199999999999</v>
      </c>
      <c r="J136" s="106">
        <f>SUM(J40)</f>
        <v>36134</v>
      </c>
      <c r="K136" s="108">
        <f>SUM(K41)</f>
        <v>195309.8</v>
      </c>
    </row>
    <row r="137" spans="1:11" ht="12" customHeight="1" x14ac:dyDescent="0.2">
      <c r="A137" s="269" t="s">
        <v>288</v>
      </c>
      <c r="B137" s="270"/>
      <c r="C137" s="150">
        <f>SUM(C128)</f>
        <v>148176</v>
      </c>
      <c r="D137" s="150">
        <v>5</v>
      </c>
      <c r="E137" s="150">
        <f>SUM(E129)</f>
        <v>711820</v>
      </c>
      <c r="F137" s="312"/>
      <c r="G137" s="312"/>
      <c r="H137" s="312"/>
      <c r="I137" s="106">
        <f>SUM(I130)</f>
        <v>540058.25</v>
      </c>
      <c r="J137" s="106">
        <f>SUM(J131)</f>
        <v>28794</v>
      </c>
      <c r="K137" s="108">
        <f>SUM(K132)</f>
        <v>142967.75</v>
      </c>
    </row>
    <row r="138" spans="1:11" ht="12" customHeight="1" x14ac:dyDescent="0.2">
      <c r="A138" s="281" t="s">
        <v>293</v>
      </c>
      <c r="B138" s="282"/>
      <c r="C138" s="17">
        <f>SUM(C16,C37,C128)</f>
        <v>194180</v>
      </c>
      <c r="E138" s="47"/>
      <c r="G138" s="102"/>
      <c r="H138" s="103"/>
      <c r="I138" s="105"/>
      <c r="J138" s="105"/>
      <c r="K138" s="104"/>
    </row>
    <row r="139" spans="1:11" ht="12" customHeight="1" x14ac:dyDescent="0.2">
      <c r="A139" s="269" t="s">
        <v>294</v>
      </c>
      <c r="B139" s="270"/>
      <c r="C139" s="32"/>
      <c r="D139" s="32"/>
      <c r="E139" s="17">
        <f>SUM(E17,E38,E129)</f>
        <v>1066962</v>
      </c>
      <c r="I139" s="45"/>
      <c r="J139" s="45"/>
      <c r="K139" s="57"/>
    </row>
    <row r="140" spans="1:11" ht="12" customHeight="1" x14ac:dyDescent="0.2">
      <c r="A140" s="269" t="s">
        <v>295</v>
      </c>
      <c r="B140" s="270"/>
      <c r="C140" s="32"/>
      <c r="D140" s="32"/>
      <c r="E140" s="32"/>
      <c r="F140" s="33"/>
      <c r="G140" s="34"/>
      <c r="H140" s="34"/>
      <c r="I140" s="157">
        <f>SUM(I18,I39,I130)</f>
        <v>553376.44999999995</v>
      </c>
      <c r="J140" s="74"/>
      <c r="K140" s="100"/>
    </row>
    <row r="141" spans="1:11" ht="12" customHeight="1" x14ac:dyDescent="0.2">
      <c r="A141" s="269" t="s">
        <v>296</v>
      </c>
      <c r="B141" s="270"/>
      <c r="C141" s="32"/>
      <c r="D141" s="32"/>
      <c r="E141" s="32"/>
      <c r="F141" s="33"/>
      <c r="G141" s="34"/>
      <c r="H141" s="34"/>
      <c r="I141" s="75"/>
      <c r="J141" s="157">
        <f>SUM(J19,J40,J131)</f>
        <v>154484.5</v>
      </c>
      <c r="K141" s="100"/>
    </row>
    <row r="142" spans="1:11" ht="12" customHeight="1" thickBot="1" x14ac:dyDescent="0.25">
      <c r="A142" s="283" t="s">
        <v>297</v>
      </c>
      <c r="B142" s="284"/>
      <c r="C142" s="60"/>
      <c r="D142" s="60"/>
      <c r="E142" s="60"/>
      <c r="F142" s="61"/>
      <c r="G142" s="62"/>
      <c r="H142" s="62"/>
      <c r="I142" s="101"/>
      <c r="J142" s="101"/>
      <c r="K142" s="162">
        <f>SUM(K20,K41,K132)</f>
        <v>359101.05</v>
      </c>
    </row>
    <row r="143" spans="1:11" ht="21.6" customHeight="1" thickBot="1" x14ac:dyDescent="0.25">
      <c r="I143" s="43"/>
      <c r="J143" s="43"/>
      <c r="K143" s="43"/>
    </row>
    <row r="144" spans="1:11" ht="22.9" customHeight="1" thickBot="1" x14ac:dyDescent="0.25">
      <c r="A144" s="124" t="s">
        <v>239</v>
      </c>
      <c r="B144" s="252" t="s">
        <v>240</v>
      </c>
      <c r="C144" s="252"/>
      <c r="D144" s="252"/>
      <c r="E144" s="252"/>
      <c r="F144" s="252"/>
      <c r="G144" s="252"/>
      <c r="H144" s="252"/>
      <c r="I144" s="252"/>
      <c r="J144" s="252"/>
      <c r="K144" s="253"/>
    </row>
    <row r="145" spans="1:11" s="71" customFormat="1" ht="12.6" customHeight="1" thickBot="1" x14ac:dyDescent="0.25">
      <c r="A145" s="124"/>
      <c r="B145" s="128" t="s">
        <v>243</v>
      </c>
      <c r="C145" s="256" t="s">
        <v>166</v>
      </c>
      <c r="D145" s="257"/>
      <c r="E145" s="258"/>
      <c r="F145" s="259" t="s">
        <v>304</v>
      </c>
      <c r="G145" s="257"/>
      <c r="H145" s="257"/>
      <c r="I145" s="260"/>
      <c r="J145" s="257" t="s">
        <v>245</v>
      </c>
      <c r="K145" s="258"/>
    </row>
    <row r="146" spans="1:11" ht="11.45" customHeight="1" x14ac:dyDescent="0.2">
      <c r="A146" s="37"/>
      <c r="B146" s="1" t="s">
        <v>71</v>
      </c>
      <c r="C146" s="242">
        <v>179</v>
      </c>
      <c r="D146" s="242"/>
      <c r="E146" s="242"/>
      <c r="F146" s="242">
        <v>3</v>
      </c>
      <c r="G146" s="242"/>
      <c r="H146" s="242"/>
      <c r="I146" s="242"/>
      <c r="J146" s="242">
        <f>PRODUCT(C146,F146)</f>
        <v>537</v>
      </c>
      <c r="K146" s="285">
        <f>PRODUCT(C146,F146)</f>
        <v>537</v>
      </c>
    </row>
    <row r="147" spans="1:11" ht="11.45" customHeight="1" x14ac:dyDescent="0.2">
      <c r="A147" s="36"/>
      <c r="B147" s="8" t="s">
        <v>82</v>
      </c>
      <c r="C147" s="182">
        <v>25</v>
      </c>
      <c r="D147" s="182"/>
      <c r="E147" s="182"/>
      <c r="F147" s="182">
        <v>3</v>
      </c>
      <c r="G147" s="182"/>
      <c r="H147" s="182">
        <v>3</v>
      </c>
      <c r="I147" s="182"/>
      <c r="J147" s="182">
        <f t="shared" ref="J147:J159" si="29">PRODUCT(C147,F147)</f>
        <v>75</v>
      </c>
      <c r="K147" s="195">
        <f t="shared" ref="K147:K159" si="30">PRODUCT(C147,F147)</f>
        <v>75</v>
      </c>
    </row>
    <row r="148" spans="1:11" ht="11.45" customHeight="1" x14ac:dyDescent="0.2">
      <c r="A148" s="36"/>
      <c r="B148" s="8" t="s">
        <v>78</v>
      </c>
      <c r="C148" s="182">
        <v>20</v>
      </c>
      <c r="D148" s="182"/>
      <c r="E148" s="182"/>
      <c r="F148" s="182">
        <v>3</v>
      </c>
      <c r="G148" s="182"/>
      <c r="H148" s="182">
        <v>3</v>
      </c>
      <c r="I148" s="182"/>
      <c r="J148" s="182">
        <f t="shared" si="29"/>
        <v>60</v>
      </c>
      <c r="K148" s="195">
        <f t="shared" si="30"/>
        <v>60</v>
      </c>
    </row>
    <row r="149" spans="1:11" ht="11.45" customHeight="1" x14ac:dyDescent="0.2">
      <c r="A149" s="36"/>
      <c r="B149" s="8" t="s">
        <v>77</v>
      </c>
      <c r="C149" s="182">
        <v>20</v>
      </c>
      <c r="D149" s="182"/>
      <c r="E149" s="182"/>
      <c r="F149" s="182">
        <v>3</v>
      </c>
      <c r="G149" s="182"/>
      <c r="H149" s="182">
        <v>3</v>
      </c>
      <c r="I149" s="182"/>
      <c r="J149" s="182">
        <f t="shared" si="29"/>
        <v>60</v>
      </c>
      <c r="K149" s="195">
        <f t="shared" si="30"/>
        <v>60</v>
      </c>
    </row>
    <row r="150" spans="1:11" ht="11.45" customHeight="1" x14ac:dyDescent="0.2">
      <c r="A150" s="36"/>
      <c r="B150" s="8" t="s">
        <v>79</v>
      </c>
      <c r="C150" s="182">
        <v>12</v>
      </c>
      <c r="D150" s="182"/>
      <c r="E150" s="182"/>
      <c r="F150" s="182">
        <v>3</v>
      </c>
      <c r="G150" s="182"/>
      <c r="H150" s="182">
        <v>3</v>
      </c>
      <c r="I150" s="182"/>
      <c r="J150" s="182">
        <f t="shared" si="29"/>
        <v>36</v>
      </c>
      <c r="K150" s="195">
        <f t="shared" si="30"/>
        <v>36</v>
      </c>
    </row>
    <row r="151" spans="1:11" ht="11.45" customHeight="1" x14ac:dyDescent="0.2">
      <c r="A151" s="36"/>
      <c r="B151" s="8" t="s">
        <v>80</v>
      </c>
      <c r="C151" s="182">
        <v>12</v>
      </c>
      <c r="D151" s="182"/>
      <c r="E151" s="182"/>
      <c r="F151" s="182">
        <v>3</v>
      </c>
      <c r="G151" s="182"/>
      <c r="H151" s="182">
        <v>3</v>
      </c>
      <c r="I151" s="182"/>
      <c r="J151" s="182">
        <f t="shared" si="29"/>
        <v>36</v>
      </c>
      <c r="K151" s="195">
        <f t="shared" si="30"/>
        <v>36</v>
      </c>
    </row>
    <row r="152" spans="1:11" ht="11.45" customHeight="1" x14ac:dyDescent="0.2">
      <c r="A152" s="36"/>
      <c r="B152" s="8" t="s">
        <v>81</v>
      </c>
      <c r="C152" s="182">
        <v>50</v>
      </c>
      <c r="D152" s="182"/>
      <c r="E152" s="182"/>
      <c r="F152" s="182">
        <v>3</v>
      </c>
      <c r="G152" s="182"/>
      <c r="H152" s="182">
        <v>3</v>
      </c>
      <c r="I152" s="182"/>
      <c r="J152" s="182">
        <f t="shared" si="29"/>
        <v>150</v>
      </c>
      <c r="K152" s="195">
        <f t="shared" si="30"/>
        <v>150</v>
      </c>
    </row>
    <row r="153" spans="1:11" ht="11.45" customHeight="1" x14ac:dyDescent="0.2">
      <c r="A153" s="36"/>
      <c r="B153" s="8" t="s">
        <v>68</v>
      </c>
      <c r="C153" s="182">
        <v>15</v>
      </c>
      <c r="D153" s="182"/>
      <c r="E153" s="182"/>
      <c r="F153" s="182">
        <v>3</v>
      </c>
      <c r="G153" s="182"/>
      <c r="H153" s="182">
        <v>3</v>
      </c>
      <c r="I153" s="182"/>
      <c r="J153" s="182">
        <f t="shared" si="29"/>
        <v>45</v>
      </c>
      <c r="K153" s="195">
        <f t="shared" si="30"/>
        <v>45</v>
      </c>
    </row>
    <row r="154" spans="1:11" ht="11.45" customHeight="1" x14ac:dyDescent="0.2">
      <c r="A154" s="36"/>
      <c r="B154" s="8" t="s">
        <v>83</v>
      </c>
      <c r="C154" s="182">
        <v>35</v>
      </c>
      <c r="D154" s="182"/>
      <c r="E154" s="182"/>
      <c r="F154" s="182">
        <v>3</v>
      </c>
      <c r="G154" s="182"/>
      <c r="H154" s="182">
        <v>3</v>
      </c>
      <c r="I154" s="182"/>
      <c r="J154" s="182">
        <f t="shared" si="29"/>
        <v>105</v>
      </c>
      <c r="K154" s="195">
        <f t="shared" si="30"/>
        <v>105</v>
      </c>
    </row>
    <row r="155" spans="1:11" ht="11.45" customHeight="1" x14ac:dyDescent="0.2">
      <c r="A155" s="36"/>
      <c r="B155" s="8" t="s">
        <v>84</v>
      </c>
      <c r="C155" s="182">
        <v>14</v>
      </c>
      <c r="D155" s="182"/>
      <c r="E155" s="182"/>
      <c r="F155" s="182">
        <v>3</v>
      </c>
      <c r="G155" s="182"/>
      <c r="H155" s="182">
        <v>3</v>
      </c>
      <c r="I155" s="182"/>
      <c r="J155" s="182">
        <f t="shared" si="29"/>
        <v>42</v>
      </c>
      <c r="K155" s="195">
        <f t="shared" si="30"/>
        <v>42</v>
      </c>
    </row>
    <row r="156" spans="1:11" ht="11.45" customHeight="1" x14ac:dyDescent="0.2">
      <c r="A156" s="36"/>
      <c r="B156" s="8" t="s">
        <v>87</v>
      </c>
      <c r="C156" s="182">
        <v>116</v>
      </c>
      <c r="D156" s="182"/>
      <c r="E156" s="182"/>
      <c r="F156" s="182">
        <v>3</v>
      </c>
      <c r="G156" s="182"/>
      <c r="H156" s="182">
        <v>3</v>
      </c>
      <c r="I156" s="182"/>
      <c r="J156" s="182">
        <f t="shared" si="29"/>
        <v>348</v>
      </c>
      <c r="K156" s="195">
        <f t="shared" si="30"/>
        <v>348</v>
      </c>
    </row>
    <row r="157" spans="1:11" ht="11.45" customHeight="1" x14ac:dyDescent="0.2">
      <c r="A157" s="36"/>
      <c r="B157" s="8" t="s">
        <v>88</v>
      </c>
      <c r="C157" s="182">
        <v>250</v>
      </c>
      <c r="D157" s="182"/>
      <c r="E157" s="182"/>
      <c r="F157" s="182">
        <v>3</v>
      </c>
      <c r="G157" s="182"/>
      <c r="H157" s="182">
        <v>3</v>
      </c>
      <c r="I157" s="182"/>
      <c r="J157" s="182">
        <f>PRODUCT(C157,F157)</f>
        <v>750</v>
      </c>
      <c r="K157" s="195">
        <f>PRODUCT(C157,F157)</f>
        <v>750</v>
      </c>
    </row>
    <row r="158" spans="1:11" ht="11.45" customHeight="1" thickBot="1" x14ac:dyDescent="0.25">
      <c r="A158" s="38"/>
      <c r="B158" s="18" t="s">
        <v>319</v>
      </c>
      <c r="C158" s="225">
        <v>36</v>
      </c>
      <c r="D158" s="225"/>
      <c r="E158" s="225"/>
      <c r="F158" s="225">
        <v>3</v>
      </c>
      <c r="G158" s="225"/>
      <c r="H158" s="225">
        <v>3</v>
      </c>
      <c r="I158" s="225"/>
      <c r="J158" s="225">
        <f t="shared" si="29"/>
        <v>108</v>
      </c>
      <c r="K158" s="226">
        <f t="shared" si="30"/>
        <v>108</v>
      </c>
    </row>
    <row r="159" spans="1:11" s="71" customFormat="1" ht="17.45" customHeight="1" thickBot="1" x14ac:dyDescent="0.25">
      <c r="A159" s="126"/>
      <c r="B159" s="127" t="s">
        <v>167</v>
      </c>
      <c r="C159" s="271">
        <f>SUM(C146:C158)</f>
        <v>784</v>
      </c>
      <c r="D159" s="271"/>
      <c r="E159" s="271"/>
      <c r="F159" s="271">
        <v>3</v>
      </c>
      <c r="G159" s="271"/>
      <c r="H159" s="271"/>
      <c r="I159" s="271"/>
      <c r="J159" s="279">
        <f t="shared" si="29"/>
        <v>2352</v>
      </c>
      <c r="K159" s="280">
        <f t="shared" si="30"/>
        <v>2352</v>
      </c>
    </row>
    <row r="160" spans="1:11" ht="17.45" customHeight="1" thickBot="1" x14ac:dyDescent="0.25"/>
    <row r="161" spans="1:11" ht="28.15" customHeight="1" thickBot="1" x14ac:dyDescent="0.25">
      <c r="A161" s="124" t="s">
        <v>238</v>
      </c>
      <c r="B161" s="252" t="s">
        <v>273</v>
      </c>
      <c r="C161" s="252"/>
      <c r="D161" s="252"/>
      <c r="E161" s="252"/>
      <c r="F161" s="252"/>
      <c r="G161" s="252"/>
      <c r="H161" s="252"/>
      <c r="I161" s="252"/>
      <c r="J161" s="252"/>
      <c r="K161" s="253"/>
    </row>
    <row r="162" spans="1:11" s="71" customFormat="1" ht="12.6" customHeight="1" thickBot="1" x14ac:dyDescent="0.25">
      <c r="A162" s="124"/>
      <c r="B162" s="128" t="s">
        <v>247</v>
      </c>
      <c r="C162" s="256" t="s">
        <v>160</v>
      </c>
      <c r="D162" s="257"/>
      <c r="E162" s="258"/>
      <c r="F162" s="259" t="s">
        <v>304</v>
      </c>
      <c r="G162" s="257"/>
      <c r="H162" s="257"/>
      <c r="I162" s="260"/>
      <c r="J162" s="257" t="s">
        <v>245</v>
      </c>
      <c r="K162" s="258"/>
    </row>
    <row r="163" spans="1:11" ht="11.45" customHeight="1" x14ac:dyDescent="0.2">
      <c r="A163" s="88" t="s">
        <v>17</v>
      </c>
      <c r="B163" s="89" t="s">
        <v>321</v>
      </c>
      <c r="C163" s="292">
        <v>180</v>
      </c>
      <c r="D163" s="292">
        <v>7</v>
      </c>
      <c r="E163" s="292">
        <f t="shared" ref="E163:E171" si="31">PRODUCT(C163,D163)</f>
        <v>1260</v>
      </c>
      <c r="F163" s="292">
        <v>10</v>
      </c>
      <c r="G163" s="292"/>
      <c r="H163" s="292"/>
      <c r="I163" s="292"/>
      <c r="J163" s="292">
        <f t="shared" ref="J163:J171" si="32">PRODUCT(C163,F163)</f>
        <v>1800</v>
      </c>
      <c r="K163" s="316">
        <f t="shared" ref="K163:K171" si="33">PRODUCT(C163,F163)</f>
        <v>1800</v>
      </c>
    </row>
    <row r="164" spans="1:11" ht="11.45" customHeight="1" x14ac:dyDescent="0.2">
      <c r="A164" s="36"/>
      <c r="B164" s="8" t="s">
        <v>320</v>
      </c>
      <c r="C164" s="182">
        <v>600</v>
      </c>
      <c r="D164" s="182"/>
      <c r="E164" s="182"/>
      <c r="F164" s="182">
        <v>10</v>
      </c>
      <c r="G164" s="182"/>
      <c r="H164" s="182"/>
      <c r="I164" s="182"/>
      <c r="J164" s="182">
        <f>PRODUCT(C164,F164)</f>
        <v>6000</v>
      </c>
      <c r="K164" s="195">
        <f>PRODUCT(C164,F164)</f>
        <v>6000</v>
      </c>
    </row>
    <row r="165" spans="1:11" ht="11.45" customHeight="1" x14ac:dyDescent="0.2">
      <c r="A165" s="36"/>
      <c r="B165" s="8" t="s">
        <v>237</v>
      </c>
      <c r="C165" s="182">
        <v>600</v>
      </c>
      <c r="D165" s="182">
        <v>10</v>
      </c>
      <c r="E165" s="182">
        <f>PRODUCT(C165,D165)</f>
        <v>6000</v>
      </c>
      <c r="F165" s="182">
        <v>10</v>
      </c>
      <c r="G165" s="182"/>
      <c r="H165" s="182"/>
      <c r="I165" s="182"/>
      <c r="J165" s="182">
        <f>PRODUCT(C165,F165)</f>
        <v>6000</v>
      </c>
      <c r="K165" s="195">
        <f>PRODUCT(C165,F165)</f>
        <v>6000</v>
      </c>
    </row>
    <row r="166" spans="1:11" ht="11.45" customHeight="1" x14ac:dyDescent="0.2">
      <c r="A166" s="36"/>
      <c r="B166" s="8" t="s">
        <v>331</v>
      </c>
      <c r="C166" s="182">
        <v>100</v>
      </c>
      <c r="D166" s="182">
        <v>100</v>
      </c>
      <c r="E166" s="182"/>
      <c r="F166" s="182">
        <v>10</v>
      </c>
      <c r="G166" s="182"/>
      <c r="H166" s="182">
        <v>10</v>
      </c>
      <c r="I166" s="182"/>
      <c r="J166" s="182">
        <f>PRODUCT(C166,F166)</f>
        <v>1000</v>
      </c>
      <c r="K166" s="195">
        <f>PRODUCT(C166,F166)</f>
        <v>1000</v>
      </c>
    </row>
    <row r="167" spans="1:11" ht="11.45" customHeight="1" x14ac:dyDescent="0.2">
      <c r="A167" s="36" t="s">
        <v>65</v>
      </c>
      <c r="B167" s="8" t="s">
        <v>74</v>
      </c>
      <c r="C167" s="182">
        <v>100</v>
      </c>
      <c r="D167" s="182">
        <v>6</v>
      </c>
      <c r="E167" s="182">
        <f t="shared" si="31"/>
        <v>600</v>
      </c>
      <c r="F167" s="182">
        <v>4</v>
      </c>
      <c r="G167" s="182"/>
      <c r="H167" s="182"/>
      <c r="I167" s="182"/>
      <c r="J167" s="182">
        <f t="shared" si="32"/>
        <v>400</v>
      </c>
      <c r="K167" s="195">
        <f t="shared" si="33"/>
        <v>400</v>
      </c>
    </row>
    <row r="168" spans="1:11" ht="11.45" customHeight="1" x14ac:dyDescent="0.2">
      <c r="A168" s="36" t="s">
        <v>63</v>
      </c>
      <c r="B168" s="8" t="s">
        <v>8</v>
      </c>
      <c r="C168" s="182">
        <v>100</v>
      </c>
      <c r="D168" s="182">
        <v>4</v>
      </c>
      <c r="E168" s="182">
        <f t="shared" si="31"/>
        <v>400</v>
      </c>
      <c r="F168" s="182">
        <v>4</v>
      </c>
      <c r="G168" s="182"/>
      <c r="H168" s="182"/>
      <c r="I168" s="182"/>
      <c r="J168" s="182">
        <f t="shared" si="32"/>
        <v>400</v>
      </c>
      <c r="K168" s="195">
        <f t="shared" si="33"/>
        <v>400</v>
      </c>
    </row>
    <row r="169" spans="1:11" ht="11.45" customHeight="1" x14ac:dyDescent="0.2">
      <c r="A169" s="36" t="s">
        <v>64</v>
      </c>
      <c r="B169" s="8" t="s">
        <v>9</v>
      </c>
      <c r="C169" s="182">
        <v>100</v>
      </c>
      <c r="D169" s="182">
        <v>4</v>
      </c>
      <c r="E169" s="182">
        <f t="shared" si="31"/>
        <v>400</v>
      </c>
      <c r="F169" s="182">
        <v>4</v>
      </c>
      <c r="G169" s="182"/>
      <c r="H169" s="182"/>
      <c r="I169" s="182"/>
      <c r="J169" s="182">
        <f t="shared" si="32"/>
        <v>400</v>
      </c>
      <c r="K169" s="195">
        <f t="shared" si="33"/>
        <v>400</v>
      </c>
    </row>
    <row r="170" spans="1:11" ht="11.45" customHeight="1" x14ac:dyDescent="0.2">
      <c r="A170" s="36"/>
      <c r="B170" s="8" t="s">
        <v>89</v>
      </c>
      <c r="C170" s="182">
        <v>50</v>
      </c>
      <c r="D170" s="182">
        <v>5</v>
      </c>
      <c r="E170" s="182">
        <f t="shared" ref="E170" si="34">PRODUCT(C170,D170)</f>
        <v>250</v>
      </c>
      <c r="F170" s="182">
        <v>4</v>
      </c>
      <c r="G170" s="182"/>
      <c r="H170" s="182"/>
      <c r="I170" s="182"/>
      <c r="J170" s="182">
        <f t="shared" ref="J170" si="35">PRODUCT(C170,F170)</f>
        <v>200</v>
      </c>
      <c r="K170" s="195">
        <f t="shared" ref="K170" si="36">PRODUCT(C170,F170)</f>
        <v>200</v>
      </c>
    </row>
    <row r="171" spans="1:11" ht="11.45" customHeight="1" thickBot="1" x14ac:dyDescent="0.25">
      <c r="A171" s="85"/>
      <c r="B171" s="86" t="s">
        <v>140</v>
      </c>
      <c r="C171" s="261">
        <v>400</v>
      </c>
      <c r="D171" s="261">
        <v>4</v>
      </c>
      <c r="E171" s="261">
        <f t="shared" si="31"/>
        <v>1600</v>
      </c>
      <c r="F171" s="261">
        <v>4</v>
      </c>
      <c r="G171" s="261"/>
      <c r="H171" s="261"/>
      <c r="I171" s="261"/>
      <c r="J171" s="261">
        <f t="shared" si="32"/>
        <v>1600</v>
      </c>
      <c r="K171" s="262">
        <f t="shared" si="33"/>
        <v>1600</v>
      </c>
    </row>
    <row r="172" spans="1:11" s="71" customFormat="1" ht="16.899999999999999" customHeight="1" thickBot="1" x14ac:dyDescent="0.25">
      <c r="A172" s="129"/>
      <c r="B172" s="130" t="s">
        <v>152</v>
      </c>
      <c r="C172" s="236">
        <f ca="1">SUM(C163:C177)</f>
        <v>2530</v>
      </c>
      <c r="D172" s="236"/>
      <c r="E172" s="236">
        <f ca="1">SUM(E163:E177)</f>
        <v>12010</v>
      </c>
      <c r="F172" s="236" t="s">
        <v>305</v>
      </c>
      <c r="G172" s="236"/>
      <c r="H172" s="236"/>
      <c r="I172" s="236"/>
      <c r="J172" s="248">
        <f>SUM(J163:J171)</f>
        <v>17800</v>
      </c>
      <c r="K172" s="249"/>
    </row>
    <row r="173" spans="1:11" s="71" customFormat="1" ht="16.899999999999999" customHeight="1" thickBot="1" x14ac:dyDescent="0.25">
      <c r="A173" s="158"/>
      <c r="B173" s="69"/>
      <c r="C173" s="72"/>
      <c r="D173" s="72"/>
      <c r="E173" s="72"/>
      <c r="F173" s="72"/>
      <c r="G173" s="72"/>
      <c r="H173" s="72"/>
      <c r="I173" s="72"/>
      <c r="J173" s="163"/>
      <c r="K173" s="163"/>
    </row>
    <row r="174" spans="1:11" ht="16.899999999999999" customHeight="1" thickBot="1" x14ac:dyDescent="0.25">
      <c r="A174" s="124" t="s">
        <v>241</v>
      </c>
      <c r="B174" s="252" t="s">
        <v>242</v>
      </c>
      <c r="C174" s="252"/>
      <c r="D174" s="252"/>
      <c r="E174" s="252"/>
      <c r="F174" s="252"/>
      <c r="G174" s="252"/>
      <c r="H174" s="252"/>
      <c r="I174" s="252"/>
      <c r="J174" s="252"/>
      <c r="K174" s="253"/>
    </row>
    <row r="175" spans="1:11" s="71" customFormat="1" ht="12.6" customHeight="1" thickBot="1" x14ac:dyDescent="0.25">
      <c r="A175" s="131"/>
      <c r="B175" s="132" t="s">
        <v>247</v>
      </c>
      <c r="C175" s="250" t="s">
        <v>248</v>
      </c>
      <c r="D175" s="250" t="s">
        <v>246</v>
      </c>
      <c r="E175" s="250" t="s">
        <v>249</v>
      </c>
      <c r="F175" s="250" t="s">
        <v>304</v>
      </c>
      <c r="G175" s="250"/>
      <c r="H175" s="250"/>
      <c r="I175" s="250"/>
      <c r="J175" s="250" t="s">
        <v>245</v>
      </c>
      <c r="K175" s="251"/>
    </row>
    <row r="176" spans="1:11" ht="12.6" customHeight="1" x14ac:dyDescent="0.2">
      <c r="A176" s="37"/>
      <c r="B176" s="1" t="s">
        <v>144</v>
      </c>
      <c r="C176" s="242">
        <v>600</v>
      </c>
      <c r="D176" s="242">
        <v>1</v>
      </c>
      <c r="E176" s="242">
        <f>PRODUCT(C176,D176)</f>
        <v>600</v>
      </c>
      <c r="F176" s="242">
        <v>1</v>
      </c>
      <c r="G176" s="242"/>
      <c r="H176" s="242"/>
      <c r="I176" s="242"/>
      <c r="J176" s="182">
        <f>PRODUCT(C176,F176)</f>
        <v>600</v>
      </c>
      <c r="K176" s="195">
        <f>PRODUCT(C176,F176)</f>
        <v>600</v>
      </c>
    </row>
    <row r="177" spans="1:11" ht="27" customHeight="1" x14ac:dyDescent="0.2">
      <c r="A177" s="36"/>
      <c r="B177" s="8" t="s">
        <v>335</v>
      </c>
      <c r="C177" s="182">
        <v>450</v>
      </c>
      <c r="D177" s="182">
        <v>5</v>
      </c>
      <c r="E177" s="182">
        <f>PRODUCT(C177,D177)</f>
        <v>2250</v>
      </c>
      <c r="F177" s="182">
        <v>1</v>
      </c>
      <c r="G177" s="182"/>
      <c r="H177" s="182"/>
      <c r="I177" s="182"/>
      <c r="J177" s="182">
        <f>PRODUCT(C177,F177)</f>
        <v>450</v>
      </c>
      <c r="K177" s="195">
        <f>PRODUCT(C177,F177)</f>
        <v>450</v>
      </c>
    </row>
    <row r="178" spans="1:11" ht="12.6" customHeight="1" x14ac:dyDescent="0.2">
      <c r="A178" s="36" t="s">
        <v>56</v>
      </c>
      <c r="B178" s="8" t="s">
        <v>306</v>
      </c>
      <c r="C178" s="182">
        <v>1000</v>
      </c>
      <c r="D178" s="182">
        <v>1</v>
      </c>
      <c r="E178" s="182">
        <f>PRODUCT(C178,D178)</f>
        <v>1000</v>
      </c>
      <c r="F178" s="182">
        <v>1</v>
      </c>
      <c r="G178" s="182"/>
      <c r="H178" s="182"/>
      <c r="I178" s="182"/>
      <c r="J178" s="182">
        <f>PRODUCT(C178,F178)</f>
        <v>1000</v>
      </c>
      <c r="K178" s="195">
        <f>PRODUCT(C178,F178)</f>
        <v>1000</v>
      </c>
    </row>
    <row r="179" spans="1:11" ht="12.6" customHeight="1" thickBot="1" x14ac:dyDescent="0.25">
      <c r="A179" s="85"/>
      <c r="B179" s="86" t="s">
        <v>145</v>
      </c>
      <c r="C179" s="261">
        <v>600</v>
      </c>
      <c r="D179" s="261">
        <v>1</v>
      </c>
      <c r="E179" s="261">
        <f>PRODUCT(C179,D179)</f>
        <v>600</v>
      </c>
      <c r="F179" s="261">
        <v>1</v>
      </c>
      <c r="G179" s="261"/>
      <c r="H179" s="261"/>
      <c r="I179" s="261"/>
      <c r="J179" s="261">
        <f>PRODUCT(C179,F179)</f>
        <v>600</v>
      </c>
      <c r="K179" s="262">
        <f>PRODUCT(C179,F179)</f>
        <v>600</v>
      </c>
    </row>
    <row r="180" spans="1:11" s="71" customFormat="1" ht="16.899999999999999" customHeight="1" thickBot="1" x14ac:dyDescent="0.25">
      <c r="A180" s="129"/>
      <c r="B180" s="130" t="s">
        <v>152</v>
      </c>
      <c r="C180" s="236">
        <f>SUM(C176:C179)</f>
        <v>2650</v>
      </c>
      <c r="D180" s="236"/>
      <c r="E180" s="236">
        <f>SUM(E176:E179)</f>
        <v>4450</v>
      </c>
      <c r="F180" s="236">
        <v>1</v>
      </c>
      <c r="G180" s="236"/>
      <c r="H180" s="236"/>
      <c r="I180" s="236"/>
      <c r="J180" s="254">
        <f>PRODUCT(C180,F180)</f>
        <v>2650</v>
      </c>
      <c r="K180" s="255">
        <f>PRODUCT(C180,F180)</f>
        <v>2650</v>
      </c>
    </row>
    <row r="181" spans="1:11" ht="19.149999999999999" customHeight="1" thickBot="1" x14ac:dyDescent="0.25"/>
    <row r="182" spans="1:11" ht="15" customHeight="1" thickBot="1" x14ac:dyDescent="0.25">
      <c r="A182" s="123" t="s">
        <v>255</v>
      </c>
      <c r="B182" s="230" t="s">
        <v>254</v>
      </c>
      <c r="C182" s="230"/>
      <c r="D182" s="230"/>
      <c r="E182" s="230"/>
      <c r="F182" s="230"/>
      <c r="G182" s="230"/>
      <c r="H182" s="230"/>
      <c r="I182" s="230"/>
      <c r="J182" s="230"/>
      <c r="K182" s="231"/>
    </row>
    <row r="183" spans="1:11" ht="12.6" customHeight="1" thickBot="1" x14ac:dyDescent="0.25">
      <c r="A183" s="135"/>
      <c r="B183" s="136" t="s">
        <v>250</v>
      </c>
      <c r="C183" s="235" t="s">
        <v>251</v>
      </c>
      <c r="D183" s="235" t="s">
        <v>246</v>
      </c>
      <c r="E183" s="235" t="s">
        <v>249</v>
      </c>
      <c r="F183" s="235" t="s">
        <v>304</v>
      </c>
      <c r="G183" s="235"/>
      <c r="H183" s="235"/>
      <c r="I183" s="235"/>
      <c r="J183" s="235" t="s">
        <v>245</v>
      </c>
      <c r="K183" s="238"/>
    </row>
    <row r="184" spans="1:11" ht="26.45" customHeight="1" x14ac:dyDescent="0.2">
      <c r="A184" s="133" t="s">
        <v>276</v>
      </c>
      <c r="B184" s="134" t="s">
        <v>252</v>
      </c>
      <c r="C184" s="239">
        <v>748</v>
      </c>
      <c r="D184" s="239">
        <v>5</v>
      </c>
      <c r="E184" s="239">
        <f>PRODUCT(C184,D184)</f>
        <v>3740</v>
      </c>
      <c r="F184" s="239">
        <v>5</v>
      </c>
      <c r="G184" s="239"/>
      <c r="H184" s="239"/>
      <c r="I184" s="239"/>
      <c r="J184" s="240">
        <f>PRODUCT(C184,F184)</f>
        <v>3740</v>
      </c>
      <c r="K184" s="241">
        <f>PRODUCT(C184,F184)</f>
        <v>3740</v>
      </c>
    </row>
    <row r="185" spans="1:11" ht="26.45" customHeight="1" thickBot="1" x14ac:dyDescent="0.25">
      <c r="A185" s="38" t="s">
        <v>277</v>
      </c>
      <c r="B185" s="18" t="s">
        <v>253</v>
      </c>
      <c r="C185" s="225">
        <v>680</v>
      </c>
      <c r="D185" s="225">
        <v>10</v>
      </c>
      <c r="E185" s="225">
        <f>PRODUCT(C185,D185)</f>
        <v>6800</v>
      </c>
      <c r="F185" s="225">
        <v>10</v>
      </c>
      <c r="G185" s="225"/>
      <c r="H185" s="225"/>
      <c r="I185" s="225"/>
      <c r="J185" s="227">
        <f>PRODUCT(C185,F185)</f>
        <v>6800</v>
      </c>
      <c r="K185" s="228">
        <f>PRODUCT(C185,F185)</f>
        <v>6800</v>
      </c>
    </row>
    <row r="186" spans="1:11" ht="11.45" customHeight="1" thickBot="1" x14ac:dyDescent="0.25"/>
    <row r="187" spans="1:11" ht="17.45" customHeight="1" thickBot="1" x14ac:dyDescent="0.25">
      <c r="A187" s="123" t="s">
        <v>283</v>
      </c>
      <c r="B187" s="237" t="s">
        <v>284</v>
      </c>
      <c r="C187" s="230"/>
      <c r="D187" s="230"/>
      <c r="E187" s="230"/>
      <c r="F187" s="230"/>
      <c r="G187" s="230"/>
      <c r="H187" s="230"/>
      <c r="I187" s="230"/>
      <c r="J187" s="230"/>
      <c r="K187" s="231"/>
    </row>
    <row r="188" spans="1:11" ht="13.15" customHeight="1" x14ac:dyDescent="0.2">
      <c r="A188" s="37" t="s">
        <v>175</v>
      </c>
      <c r="B188" s="137" t="s">
        <v>153</v>
      </c>
      <c r="C188" s="139"/>
      <c r="D188" s="32"/>
      <c r="E188" s="32"/>
      <c r="F188" s="232"/>
      <c r="G188" s="232"/>
      <c r="H188" s="232"/>
      <c r="I188" s="140"/>
      <c r="J188" s="246">
        <v>30</v>
      </c>
      <c r="K188" s="247"/>
    </row>
    <row r="189" spans="1:11" ht="13.9" customHeight="1" x14ac:dyDescent="0.2">
      <c r="A189" s="36" t="s">
        <v>176</v>
      </c>
      <c r="B189" s="138" t="s">
        <v>148</v>
      </c>
      <c r="C189" s="143"/>
      <c r="D189" s="144"/>
      <c r="E189" s="144"/>
      <c r="F189" s="318"/>
      <c r="G189" s="318"/>
      <c r="H189" s="318"/>
      <c r="I189" s="145"/>
      <c r="J189" s="244">
        <v>20</v>
      </c>
      <c r="K189" s="245"/>
    </row>
    <row r="190" spans="1:11" ht="13.9" customHeight="1" thickBot="1" x14ac:dyDescent="0.25">
      <c r="A190" s="87" t="s">
        <v>177</v>
      </c>
      <c r="B190" s="141" t="s">
        <v>149</v>
      </c>
      <c r="C190" s="142"/>
      <c r="D190" s="142"/>
      <c r="E190" s="60"/>
      <c r="F190" s="243"/>
      <c r="G190" s="243"/>
      <c r="H190" s="243"/>
      <c r="I190" s="125"/>
      <c r="J190" s="233">
        <v>20</v>
      </c>
      <c r="K190" s="234"/>
    </row>
    <row r="191" spans="1:11" ht="16.899999999999999" customHeight="1" thickBot="1" x14ac:dyDescent="0.25"/>
    <row r="192" spans="1:11" ht="47.25" customHeight="1" thickBot="1" x14ac:dyDescent="0.25">
      <c r="A192" s="123" t="s">
        <v>257</v>
      </c>
      <c r="B192" s="230" t="s">
        <v>370</v>
      </c>
      <c r="C192" s="230"/>
      <c r="D192" s="230"/>
      <c r="E192" s="230"/>
      <c r="F192" s="230"/>
      <c r="G192" s="230"/>
      <c r="H192" s="230"/>
      <c r="I192" s="230"/>
      <c r="J192" s="230"/>
      <c r="K192" s="231"/>
    </row>
    <row r="193" spans="1:11" ht="12.6" customHeight="1" x14ac:dyDescent="0.2">
      <c r="A193" s="37" t="s">
        <v>193</v>
      </c>
      <c r="B193" s="1" t="s">
        <v>307</v>
      </c>
      <c r="C193" s="242" t="s">
        <v>281</v>
      </c>
      <c r="D193" s="242"/>
      <c r="E193" s="242"/>
      <c r="F193" s="179" t="s">
        <v>309</v>
      </c>
      <c r="G193" s="179"/>
      <c r="H193" s="179"/>
      <c r="I193" s="179"/>
      <c r="J193" s="314">
        <v>3.5</v>
      </c>
      <c r="K193" s="315"/>
    </row>
    <row r="194" spans="1:11" ht="12.6" customHeight="1" x14ac:dyDescent="0.2">
      <c r="A194" s="146"/>
      <c r="B194" s="67"/>
      <c r="C194" s="229"/>
      <c r="D194" s="229"/>
      <c r="E194" s="229"/>
      <c r="F194" s="229"/>
      <c r="G194" s="229"/>
      <c r="H194" s="229"/>
      <c r="I194" s="229"/>
      <c r="J194" s="229"/>
      <c r="K194" s="307"/>
    </row>
    <row r="195" spans="1:11" ht="12.6" customHeight="1" x14ac:dyDescent="0.2">
      <c r="A195" s="155" t="s">
        <v>195</v>
      </c>
      <c r="B195" s="156" t="s">
        <v>343</v>
      </c>
      <c r="C195" s="223" t="s">
        <v>160</v>
      </c>
      <c r="D195" s="223" t="s">
        <v>244</v>
      </c>
      <c r="E195" s="223" t="s">
        <v>245</v>
      </c>
      <c r="F195" s="223" t="s">
        <v>244</v>
      </c>
      <c r="G195" s="223"/>
      <c r="H195" s="223"/>
      <c r="I195" s="223"/>
      <c r="J195" s="223" t="s">
        <v>245</v>
      </c>
      <c r="K195" s="224"/>
    </row>
    <row r="196" spans="1:11" ht="12.6" customHeight="1" x14ac:dyDescent="0.2">
      <c r="A196" s="36"/>
      <c r="B196" s="8" t="s">
        <v>139</v>
      </c>
      <c r="C196" s="182">
        <v>1100</v>
      </c>
      <c r="D196" s="182">
        <v>10</v>
      </c>
      <c r="E196" s="182">
        <f t="shared" ref="E196:E213" si="37">PRODUCT(C196,D196)</f>
        <v>11000</v>
      </c>
      <c r="F196" s="179" t="s">
        <v>309</v>
      </c>
      <c r="G196" s="179"/>
      <c r="H196" s="179"/>
      <c r="I196" s="179"/>
      <c r="J196" s="182">
        <f>PRODUCT(C196,F196)</f>
        <v>1100</v>
      </c>
      <c r="K196" s="195"/>
    </row>
    <row r="197" spans="1:11" ht="12.6" customHeight="1" x14ac:dyDescent="0.2">
      <c r="A197" s="36"/>
      <c r="B197" s="8" t="s">
        <v>258</v>
      </c>
      <c r="C197" s="182">
        <v>450</v>
      </c>
      <c r="D197" s="182">
        <v>10</v>
      </c>
      <c r="E197" s="182">
        <f t="shared" si="37"/>
        <v>4500</v>
      </c>
      <c r="F197" s="179" t="s">
        <v>309</v>
      </c>
      <c r="G197" s="179"/>
      <c r="H197" s="179"/>
      <c r="I197" s="179"/>
      <c r="J197" s="182">
        <f t="shared" ref="J197:J213" si="38">PRODUCT(C197,F197)</f>
        <v>450</v>
      </c>
      <c r="K197" s="195"/>
    </row>
    <row r="198" spans="1:11" ht="12.6" customHeight="1" x14ac:dyDescent="0.2">
      <c r="A198" s="36"/>
      <c r="B198" s="8" t="s">
        <v>259</v>
      </c>
      <c r="C198" s="182">
        <v>300</v>
      </c>
      <c r="D198" s="182">
        <v>10</v>
      </c>
      <c r="E198" s="182">
        <f t="shared" si="37"/>
        <v>3000</v>
      </c>
      <c r="F198" s="179" t="s">
        <v>309</v>
      </c>
      <c r="G198" s="179"/>
      <c r="H198" s="179"/>
      <c r="I198" s="179"/>
      <c r="J198" s="182">
        <f t="shared" si="38"/>
        <v>300</v>
      </c>
      <c r="K198" s="195"/>
    </row>
    <row r="199" spans="1:11" ht="12.6" customHeight="1" x14ac:dyDescent="0.2">
      <c r="A199" s="36"/>
      <c r="B199" s="8" t="s">
        <v>260</v>
      </c>
      <c r="C199" s="182">
        <v>1650</v>
      </c>
      <c r="D199" s="182">
        <v>10</v>
      </c>
      <c r="E199" s="182">
        <f t="shared" si="37"/>
        <v>16500</v>
      </c>
      <c r="F199" s="179" t="s">
        <v>309</v>
      </c>
      <c r="G199" s="179"/>
      <c r="H199" s="179"/>
      <c r="I199" s="179"/>
      <c r="J199" s="182">
        <f t="shared" si="38"/>
        <v>1650</v>
      </c>
      <c r="K199" s="195"/>
    </row>
    <row r="200" spans="1:11" ht="12.6" customHeight="1" x14ac:dyDescent="0.2">
      <c r="A200" s="36"/>
      <c r="B200" s="8" t="s">
        <v>334</v>
      </c>
      <c r="C200" s="182">
        <v>400</v>
      </c>
      <c r="D200" s="182">
        <v>10</v>
      </c>
      <c r="E200" s="182">
        <f t="shared" si="37"/>
        <v>4000</v>
      </c>
      <c r="F200" s="179" t="s">
        <v>309</v>
      </c>
      <c r="G200" s="179"/>
      <c r="H200" s="179"/>
      <c r="I200" s="179"/>
      <c r="J200" s="182">
        <f t="shared" si="38"/>
        <v>400</v>
      </c>
      <c r="K200" s="195"/>
    </row>
    <row r="201" spans="1:11" ht="12.6" customHeight="1" x14ac:dyDescent="0.2">
      <c r="A201" s="36"/>
      <c r="B201" s="8" t="s">
        <v>261</v>
      </c>
      <c r="C201" s="182">
        <v>250</v>
      </c>
      <c r="D201" s="182">
        <v>10</v>
      </c>
      <c r="E201" s="182">
        <f t="shared" si="37"/>
        <v>2500</v>
      </c>
      <c r="F201" s="179" t="s">
        <v>309</v>
      </c>
      <c r="G201" s="179"/>
      <c r="H201" s="179"/>
      <c r="I201" s="179"/>
      <c r="J201" s="182">
        <f t="shared" si="38"/>
        <v>250</v>
      </c>
      <c r="K201" s="195"/>
    </row>
    <row r="202" spans="1:11" ht="12.6" customHeight="1" x14ac:dyDescent="0.2">
      <c r="A202" s="36"/>
      <c r="B202" s="8" t="s">
        <v>263</v>
      </c>
      <c r="C202" s="182">
        <v>500</v>
      </c>
      <c r="D202" s="182">
        <v>10</v>
      </c>
      <c r="E202" s="182">
        <f t="shared" si="37"/>
        <v>5000</v>
      </c>
      <c r="F202" s="179" t="s">
        <v>309</v>
      </c>
      <c r="G202" s="179"/>
      <c r="H202" s="179"/>
      <c r="I202" s="179"/>
      <c r="J202" s="182">
        <f t="shared" si="38"/>
        <v>500</v>
      </c>
      <c r="K202" s="195"/>
    </row>
    <row r="203" spans="1:11" ht="12.6" customHeight="1" x14ac:dyDescent="0.2">
      <c r="A203" s="36"/>
      <c r="B203" s="8" t="s">
        <v>262</v>
      </c>
      <c r="C203" s="182">
        <v>700</v>
      </c>
      <c r="D203" s="182">
        <v>10</v>
      </c>
      <c r="E203" s="182">
        <f t="shared" si="37"/>
        <v>7000</v>
      </c>
      <c r="F203" s="179" t="s">
        <v>309</v>
      </c>
      <c r="G203" s="179"/>
      <c r="H203" s="179"/>
      <c r="I203" s="179"/>
      <c r="J203" s="182">
        <f t="shared" si="38"/>
        <v>700</v>
      </c>
      <c r="K203" s="195"/>
    </row>
    <row r="204" spans="1:11" ht="12.6" customHeight="1" x14ac:dyDescent="0.2">
      <c r="A204" s="36"/>
      <c r="B204" s="8" t="s">
        <v>345</v>
      </c>
      <c r="C204" s="182">
        <v>850</v>
      </c>
      <c r="D204" s="182">
        <v>10</v>
      </c>
      <c r="E204" s="182">
        <f t="shared" si="37"/>
        <v>8500</v>
      </c>
      <c r="F204" s="179" t="s">
        <v>309</v>
      </c>
      <c r="G204" s="179"/>
      <c r="H204" s="179"/>
      <c r="I204" s="179"/>
      <c r="J204" s="182">
        <f t="shared" si="38"/>
        <v>850</v>
      </c>
      <c r="K204" s="195"/>
    </row>
    <row r="205" spans="1:11" ht="12.6" customHeight="1" x14ac:dyDescent="0.2">
      <c r="A205" s="36"/>
      <c r="B205" s="8" t="s">
        <v>264</v>
      </c>
      <c r="C205" s="182">
        <v>250</v>
      </c>
      <c r="D205" s="182">
        <v>10</v>
      </c>
      <c r="E205" s="182">
        <f t="shared" si="37"/>
        <v>2500</v>
      </c>
      <c r="F205" s="179" t="s">
        <v>309</v>
      </c>
      <c r="G205" s="179"/>
      <c r="H205" s="179"/>
      <c r="I205" s="179"/>
      <c r="J205" s="182">
        <f t="shared" si="38"/>
        <v>250</v>
      </c>
      <c r="K205" s="195"/>
    </row>
    <row r="206" spans="1:11" ht="12.6" customHeight="1" x14ac:dyDescent="0.2">
      <c r="A206" s="36"/>
      <c r="B206" s="8" t="s">
        <v>265</v>
      </c>
      <c r="C206" s="182">
        <v>500</v>
      </c>
      <c r="D206" s="182">
        <v>10</v>
      </c>
      <c r="E206" s="182">
        <f t="shared" si="37"/>
        <v>5000</v>
      </c>
      <c r="F206" s="179" t="s">
        <v>309</v>
      </c>
      <c r="G206" s="179"/>
      <c r="H206" s="179"/>
      <c r="I206" s="179"/>
      <c r="J206" s="182">
        <f t="shared" si="38"/>
        <v>500</v>
      </c>
      <c r="K206" s="195"/>
    </row>
    <row r="207" spans="1:11" ht="12.6" customHeight="1" x14ac:dyDescent="0.2">
      <c r="A207" s="36"/>
      <c r="B207" s="8" t="s">
        <v>266</v>
      </c>
      <c r="C207" s="182">
        <v>150</v>
      </c>
      <c r="D207" s="182">
        <v>10</v>
      </c>
      <c r="E207" s="182">
        <f t="shared" si="37"/>
        <v>1500</v>
      </c>
      <c r="F207" s="179" t="s">
        <v>309</v>
      </c>
      <c r="G207" s="179"/>
      <c r="H207" s="179"/>
      <c r="I207" s="179"/>
      <c r="J207" s="182">
        <f t="shared" si="38"/>
        <v>150</v>
      </c>
      <c r="K207" s="195"/>
    </row>
    <row r="208" spans="1:11" ht="12.6" customHeight="1" x14ac:dyDescent="0.2">
      <c r="A208" s="36"/>
      <c r="B208" s="8" t="s">
        <v>267</v>
      </c>
      <c r="C208" s="182">
        <v>150</v>
      </c>
      <c r="D208" s="182">
        <v>10</v>
      </c>
      <c r="E208" s="182">
        <f t="shared" si="37"/>
        <v>1500</v>
      </c>
      <c r="F208" s="179" t="s">
        <v>309</v>
      </c>
      <c r="G208" s="179"/>
      <c r="H208" s="179"/>
      <c r="I208" s="179"/>
      <c r="J208" s="182">
        <f t="shared" si="38"/>
        <v>150</v>
      </c>
      <c r="K208" s="195"/>
    </row>
    <row r="209" spans="1:11" ht="12.6" customHeight="1" x14ac:dyDescent="0.2">
      <c r="A209" s="36"/>
      <c r="B209" s="8" t="s">
        <v>268</v>
      </c>
      <c r="C209" s="182">
        <v>350</v>
      </c>
      <c r="D209" s="182">
        <v>10</v>
      </c>
      <c r="E209" s="182">
        <f t="shared" si="37"/>
        <v>3500</v>
      </c>
      <c r="F209" s="179" t="s">
        <v>309</v>
      </c>
      <c r="G209" s="179"/>
      <c r="H209" s="179"/>
      <c r="I209" s="179"/>
      <c r="J209" s="182">
        <f t="shared" si="38"/>
        <v>350</v>
      </c>
      <c r="K209" s="195"/>
    </row>
    <row r="210" spans="1:11" ht="12.6" customHeight="1" x14ac:dyDescent="0.2">
      <c r="A210" s="36"/>
      <c r="B210" s="8" t="s">
        <v>369</v>
      </c>
      <c r="C210" s="182">
        <v>400</v>
      </c>
      <c r="D210" s="182"/>
      <c r="E210" s="182"/>
      <c r="F210" s="179" t="s">
        <v>309</v>
      </c>
      <c r="G210" s="179"/>
      <c r="H210" s="179"/>
      <c r="I210" s="179"/>
      <c r="J210" s="182">
        <f t="shared" ref="J210:J211" si="39">PRODUCT(C210,F210)</f>
        <v>400</v>
      </c>
      <c r="K210" s="195"/>
    </row>
    <row r="211" spans="1:11" ht="12.6" customHeight="1" x14ac:dyDescent="0.2">
      <c r="A211" s="36"/>
      <c r="B211" s="8" t="s">
        <v>346</v>
      </c>
      <c r="C211" s="182">
        <v>150</v>
      </c>
      <c r="D211" s="182"/>
      <c r="E211" s="182"/>
      <c r="F211" s="179" t="s">
        <v>309</v>
      </c>
      <c r="G211" s="179"/>
      <c r="H211" s="179"/>
      <c r="I211" s="179"/>
      <c r="J211" s="182">
        <f t="shared" si="39"/>
        <v>150</v>
      </c>
      <c r="K211" s="195"/>
    </row>
    <row r="212" spans="1:11" ht="12.6" customHeight="1" thickBot="1" x14ac:dyDescent="0.25">
      <c r="A212" s="38"/>
      <c r="B212" s="18" t="s">
        <v>269</v>
      </c>
      <c r="C212" s="225">
        <v>400</v>
      </c>
      <c r="D212" s="225">
        <v>10</v>
      </c>
      <c r="E212" s="225">
        <f t="shared" si="37"/>
        <v>4000</v>
      </c>
      <c r="F212" s="179" t="s">
        <v>309</v>
      </c>
      <c r="G212" s="179"/>
      <c r="H212" s="179"/>
      <c r="I212" s="179"/>
      <c r="J212" s="225">
        <f t="shared" si="38"/>
        <v>400</v>
      </c>
      <c r="K212" s="226"/>
    </row>
    <row r="213" spans="1:11" ht="12.6" customHeight="1" thickBot="1" x14ac:dyDescent="0.25">
      <c r="A213" s="97"/>
      <c r="B213" s="98" t="s">
        <v>344</v>
      </c>
      <c r="C213" s="178">
        <f>SUM(C196:C212)</f>
        <v>8550</v>
      </c>
      <c r="D213" s="178">
        <v>10</v>
      </c>
      <c r="E213" s="178">
        <f t="shared" si="37"/>
        <v>85500</v>
      </c>
      <c r="F213" s="179" t="s">
        <v>309</v>
      </c>
      <c r="G213" s="179"/>
      <c r="H213" s="179"/>
      <c r="I213" s="179"/>
      <c r="J213" s="180">
        <f t="shared" si="38"/>
        <v>8550</v>
      </c>
      <c r="K213" s="181"/>
    </row>
    <row r="214" spans="1:11" ht="12.6" customHeight="1" x14ac:dyDescent="0.2">
      <c r="F214" s="15"/>
      <c r="G214" s="15"/>
      <c r="H214" s="15"/>
      <c r="I214" s="15"/>
      <c r="J214" s="154"/>
      <c r="K214" s="154"/>
    </row>
    <row r="215" spans="1:11" ht="12.6" customHeight="1" x14ac:dyDescent="0.2">
      <c r="A215" s="155" t="s">
        <v>347</v>
      </c>
      <c r="B215" s="156" t="s">
        <v>348</v>
      </c>
      <c r="C215" s="223" t="s">
        <v>160</v>
      </c>
      <c r="D215" s="223" t="s">
        <v>244</v>
      </c>
      <c r="E215" s="223" t="s">
        <v>245</v>
      </c>
      <c r="F215" s="223" t="s">
        <v>244</v>
      </c>
      <c r="G215" s="223"/>
      <c r="H215" s="223"/>
      <c r="I215" s="223"/>
      <c r="J215" s="223" t="s">
        <v>245</v>
      </c>
      <c r="K215" s="224"/>
    </row>
    <row r="216" spans="1:11" ht="24.6" customHeight="1" x14ac:dyDescent="0.2">
      <c r="A216" s="36"/>
      <c r="B216" s="8" t="s">
        <v>349</v>
      </c>
      <c r="C216" s="182">
        <v>200</v>
      </c>
      <c r="D216" s="182">
        <v>10</v>
      </c>
      <c r="E216" s="182">
        <f t="shared" ref="E216:E228" si="40">PRODUCT(C216,D216)</f>
        <v>2000</v>
      </c>
      <c r="F216" s="179" t="s">
        <v>309</v>
      </c>
      <c r="G216" s="179"/>
      <c r="H216" s="179"/>
      <c r="I216" s="179"/>
      <c r="J216" s="182">
        <f>PRODUCT(C216,F216)</f>
        <v>200</v>
      </c>
      <c r="K216" s="195"/>
    </row>
    <row r="217" spans="1:11" ht="24.6" customHeight="1" x14ac:dyDescent="0.2">
      <c r="A217" s="36"/>
      <c r="B217" s="8" t="s">
        <v>350</v>
      </c>
      <c r="C217" s="182">
        <v>200</v>
      </c>
      <c r="D217" s="182">
        <v>10</v>
      </c>
      <c r="E217" s="182">
        <f t="shared" si="40"/>
        <v>2000</v>
      </c>
      <c r="F217" s="179" t="s">
        <v>309</v>
      </c>
      <c r="G217" s="179"/>
      <c r="H217" s="179"/>
      <c r="I217" s="179"/>
      <c r="J217" s="182">
        <f t="shared" ref="J217:J229" si="41">PRODUCT(C217,F217)</f>
        <v>200</v>
      </c>
      <c r="K217" s="195"/>
    </row>
    <row r="218" spans="1:11" ht="24.6" customHeight="1" x14ac:dyDescent="0.2">
      <c r="A218" s="36"/>
      <c r="B218" s="8" t="s">
        <v>351</v>
      </c>
      <c r="C218" s="182">
        <v>250</v>
      </c>
      <c r="D218" s="182">
        <v>10</v>
      </c>
      <c r="E218" s="182">
        <f t="shared" si="40"/>
        <v>2500</v>
      </c>
      <c r="F218" s="179" t="s">
        <v>309</v>
      </c>
      <c r="G218" s="179"/>
      <c r="H218" s="179"/>
      <c r="I218" s="179"/>
      <c r="J218" s="182">
        <f t="shared" si="41"/>
        <v>250</v>
      </c>
      <c r="K218" s="195"/>
    </row>
    <row r="219" spans="1:11" ht="24.6" customHeight="1" x14ac:dyDescent="0.2">
      <c r="A219" s="36"/>
      <c r="B219" s="8" t="s">
        <v>352</v>
      </c>
      <c r="C219" s="182">
        <v>150</v>
      </c>
      <c r="D219" s="182">
        <v>10</v>
      </c>
      <c r="E219" s="182">
        <f t="shared" si="40"/>
        <v>1500</v>
      </c>
      <c r="F219" s="179" t="s">
        <v>309</v>
      </c>
      <c r="G219" s="179"/>
      <c r="H219" s="179"/>
      <c r="I219" s="179"/>
      <c r="J219" s="182">
        <f t="shared" si="41"/>
        <v>150</v>
      </c>
      <c r="K219" s="195"/>
    </row>
    <row r="220" spans="1:11" ht="24.6" customHeight="1" x14ac:dyDescent="0.2">
      <c r="A220" s="36"/>
      <c r="B220" s="8" t="s">
        <v>353</v>
      </c>
      <c r="C220" s="182">
        <v>200</v>
      </c>
      <c r="D220" s="182">
        <v>10</v>
      </c>
      <c r="E220" s="182">
        <f t="shared" si="40"/>
        <v>2000</v>
      </c>
      <c r="F220" s="179" t="s">
        <v>309</v>
      </c>
      <c r="G220" s="179"/>
      <c r="H220" s="179"/>
      <c r="I220" s="179"/>
      <c r="J220" s="182">
        <f t="shared" si="41"/>
        <v>200</v>
      </c>
      <c r="K220" s="195"/>
    </row>
    <row r="221" spans="1:11" ht="12.6" customHeight="1" x14ac:dyDescent="0.2">
      <c r="A221" s="36"/>
      <c r="B221" s="8" t="s">
        <v>354</v>
      </c>
      <c r="C221" s="182">
        <v>350</v>
      </c>
      <c r="D221" s="182">
        <v>10</v>
      </c>
      <c r="E221" s="182">
        <f t="shared" si="40"/>
        <v>3500</v>
      </c>
      <c r="F221" s="179" t="s">
        <v>309</v>
      </c>
      <c r="G221" s="179"/>
      <c r="H221" s="179"/>
      <c r="I221" s="179"/>
      <c r="J221" s="182">
        <f t="shared" si="41"/>
        <v>350</v>
      </c>
      <c r="K221" s="195"/>
    </row>
    <row r="222" spans="1:11" ht="12.6" customHeight="1" x14ac:dyDescent="0.2">
      <c r="A222" s="36"/>
      <c r="B222" s="8" t="s">
        <v>355</v>
      </c>
      <c r="C222" s="182">
        <v>200</v>
      </c>
      <c r="D222" s="182">
        <v>10</v>
      </c>
      <c r="E222" s="182">
        <f t="shared" si="40"/>
        <v>2000</v>
      </c>
      <c r="F222" s="179" t="s">
        <v>309</v>
      </c>
      <c r="G222" s="179"/>
      <c r="H222" s="179"/>
      <c r="I222" s="179"/>
      <c r="J222" s="182">
        <f t="shared" si="41"/>
        <v>200</v>
      </c>
      <c r="K222" s="195"/>
    </row>
    <row r="223" spans="1:11" ht="12.6" customHeight="1" x14ac:dyDescent="0.2">
      <c r="A223" s="36"/>
      <c r="B223" s="8" t="s">
        <v>356</v>
      </c>
      <c r="C223" s="182">
        <v>100</v>
      </c>
      <c r="D223" s="182">
        <v>10</v>
      </c>
      <c r="E223" s="182">
        <f t="shared" si="40"/>
        <v>1000</v>
      </c>
      <c r="F223" s="179" t="s">
        <v>309</v>
      </c>
      <c r="G223" s="179"/>
      <c r="H223" s="179"/>
      <c r="I223" s="179"/>
      <c r="J223" s="182">
        <f t="shared" si="41"/>
        <v>100</v>
      </c>
      <c r="K223" s="195"/>
    </row>
    <row r="224" spans="1:11" ht="12.6" customHeight="1" x14ac:dyDescent="0.2">
      <c r="A224" s="36"/>
      <c r="B224" s="8" t="s">
        <v>357</v>
      </c>
      <c r="C224" s="182">
        <v>50</v>
      </c>
      <c r="D224" s="182">
        <v>10</v>
      </c>
      <c r="E224" s="182">
        <f t="shared" si="40"/>
        <v>500</v>
      </c>
      <c r="F224" s="179" t="s">
        <v>309</v>
      </c>
      <c r="G224" s="179"/>
      <c r="H224" s="179"/>
      <c r="I224" s="179"/>
      <c r="J224" s="182">
        <f t="shared" si="41"/>
        <v>50</v>
      </c>
      <c r="K224" s="195"/>
    </row>
    <row r="225" spans="1:11" ht="12.6" customHeight="1" x14ac:dyDescent="0.2">
      <c r="A225" s="36"/>
      <c r="B225" s="8" t="s">
        <v>358</v>
      </c>
      <c r="C225" s="182">
        <v>300</v>
      </c>
      <c r="D225" s="182">
        <v>10</v>
      </c>
      <c r="E225" s="182">
        <f t="shared" si="40"/>
        <v>3000</v>
      </c>
      <c r="F225" s="179" t="s">
        <v>309</v>
      </c>
      <c r="G225" s="179"/>
      <c r="H225" s="179"/>
      <c r="I225" s="179"/>
      <c r="J225" s="182">
        <f t="shared" si="41"/>
        <v>300</v>
      </c>
      <c r="K225" s="195"/>
    </row>
    <row r="226" spans="1:11" ht="12.6" customHeight="1" x14ac:dyDescent="0.2">
      <c r="A226" s="36"/>
      <c r="B226" s="8" t="s">
        <v>359</v>
      </c>
      <c r="C226" s="182">
        <v>50</v>
      </c>
      <c r="D226" s="182">
        <v>10</v>
      </c>
      <c r="E226" s="182">
        <f t="shared" si="40"/>
        <v>500</v>
      </c>
      <c r="F226" s="179" t="s">
        <v>309</v>
      </c>
      <c r="G226" s="179"/>
      <c r="H226" s="179"/>
      <c r="I226" s="179"/>
      <c r="J226" s="182">
        <f t="shared" si="41"/>
        <v>50</v>
      </c>
      <c r="K226" s="195"/>
    </row>
    <row r="227" spans="1:11" ht="12.6" customHeight="1" x14ac:dyDescent="0.2">
      <c r="A227" s="36"/>
      <c r="B227" s="8" t="s">
        <v>360</v>
      </c>
      <c r="C227" s="182">
        <v>150</v>
      </c>
      <c r="D227" s="182">
        <v>10</v>
      </c>
      <c r="E227" s="182">
        <f t="shared" si="40"/>
        <v>1500</v>
      </c>
      <c r="F227" s="179" t="s">
        <v>309</v>
      </c>
      <c r="G227" s="179"/>
      <c r="H227" s="179"/>
      <c r="I227" s="179"/>
      <c r="J227" s="182">
        <f t="shared" si="41"/>
        <v>150</v>
      </c>
      <c r="K227" s="195"/>
    </row>
    <row r="228" spans="1:11" ht="12.6" customHeight="1" thickBot="1" x14ac:dyDescent="0.25">
      <c r="A228" s="36"/>
      <c r="B228" s="8" t="s">
        <v>361</v>
      </c>
      <c r="C228" s="182">
        <v>150</v>
      </c>
      <c r="D228" s="182">
        <v>10</v>
      </c>
      <c r="E228" s="182">
        <f t="shared" si="40"/>
        <v>1500</v>
      </c>
      <c r="F228" s="179" t="s">
        <v>309</v>
      </c>
      <c r="G228" s="179"/>
      <c r="H228" s="179"/>
      <c r="I228" s="179"/>
      <c r="J228" s="182">
        <f t="shared" si="41"/>
        <v>150</v>
      </c>
      <c r="K228" s="195"/>
    </row>
    <row r="229" spans="1:11" ht="12.6" customHeight="1" thickBot="1" x14ac:dyDescent="0.25">
      <c r="A229" s="97"/>
      <c r="B229" s="98" t="s">
        <v>371</v>
      </c>
      <c r="C229" s="178">
        <f>SUM(C216:C228)</f>
        <v>2350</v>
      </c>
      <c r="D229" s="178">
        <v>10</v>
      </c>
      <c r="E229" s="178">
        <f t="shared" ref="E229" si="42">PRODUCT(C229,D229)</f>
        <v>23500</v>
      </c>
      <c r="F229" s="179" t="s">
        <v>309</v>
      </c>
      <c r="G229" s="179"/>
      <c r="H229" s="179"/>
      <c r="I229" s="179"/>
      <c r="J229" s="180">
        <f t="shared" si="41"/>
        <v>2350</v>
      </c>
      <c r="K229" s="181"/>
    </row>
    <row r="230" spans="1:11" ht="12.6" customHeight="1" x14ac:dyDescent="0.2">
      <c r="F230" s="15"/>
      <c r="G230" s="15"/>
      <c r="H230" s="15"/>
      <c r="I230" s="15"/>
      <c r="J230" s="72"/>
      <c r="K230" s="72"/>
    </row>
    <row r="231" spans="1:11" ht="12.6" customHeight="1" x14ac:dyDescent="0.2">
      <c r="F231" s="15"/>
      <c r="G231" s="15"/>
      <c r="H231" s="15"/>
      <c r="I231" s="15"/>
      <c r="J231" s="72"/>
      <c r="K231" s="72"/>
    </row>
    <row r="232" spans="1:11" ht="12.6" customHeight="1" x14ac:dyDescent="0.2">
      <c r="F232" s="15"/>
      <c r="G232" s="15"/>
      <c r="H232" s="15"/>
      <c r="I232" s="15"/>
      <c r="J232" s="72"/>
      <c r="K232" s="72"/>
    </row>
    <row r="233" spans="1:11" s="71" customFormat="1" ht="10.15" customHeight="1" x14ac:dyDescent="0.2">
      <c r="A233" s="68"/>
      <c r="B233" s="69"/>
      <c r="C233" s="72"/>
      <c r="D233" s="72"/>
      <c r="E233" s="15"/>
      <c r="F233" s="73"/>
      <c r="G233" s="70"/>
      <c r="H233" s="70"/>
      <c r="I233" s="70"/>
      <c r="J233" s="70"/>
      <c r="K233" s="70"/>
    </row>
    <row r="234" spans="1:11" ht="20.45" customHeight="1" thickBot="1" x14ac:dyDescent="0.25">
      <c r="A234" s="317" t="s">
        <v>191</v>
      </c>
      <c r="B234" s="317"/>
    </row>
    <row r="235" spans="1:11" ht="24" customHeight="1" thickBot="1" x14ac:dyDescent="0.25">
      <c r="A235" s="111" t="s">
        <v>183</v>
      </c>
      <c r="B235" s="112" t="s">
        <v>184</v>
      </c>
      <c r="C235" s="319" t="s">
        <v>158</v>
      </c>
      <c r="D235" s="320"/>
      <c r="E235" s="319" t="s">
        <v>159</v>
      </c>
      <c r="F235" s="320"/>
      <c r="G235" s="215" t="s">
        <v>147</v>
      </c>
      <c r="H235" s="321"/>
      <c r="I235" s="215" t="s">
        <v>150</v>
      </c>
      <c r="J235" s="216"/>
      <c r="K235" s="217"/>
    </row>
    <row r="236" spans="1:11" ht="24" customHeight="1" thickBot="1" x14ac:dyDescent="0.25">
      <c r="A236" s="158" t="s">
        <v>154</v>
      </c>
      <c r="B236" s="220" t="s">
        <v>155</v>
      </c>
      <c r="C236" s="221"/>
      <c r="D236" s="221"/>
      <c r="E236" s="221"/>
      <c r="F236" s="221"/>
      <c r="G236" s="221"/>
      <c r="H236" s="221"/>
      <c r="I236" s="221"/>
      <c r="J236" s="221"/>
      <c r="K236" s="222"/>
    </row>
    <row r="237" spans="1:11" ht="24" customHeight="1" x14ac:dyDescent="0.2">
      <c r="A237" s="88" t="s">
        <v>156</v>
      </c>
      <c r="B237" s="89" t="s">
        <v>157</v>
      </c>
      <c r="C237" s="211" t="s">
        <v>160</v>
      </c>
      <c r="D237" s="212"/>
      <c r="E237" s="189">
        <f>SUM(I140)</f>
        <v>553376.44999999995</v>
      </c>
      <c r="F237" s="190"/>
      <c r="G237" s="305">
        <v>0</v>
      </c>
      <c r="H237" s="306"/>
      <c r="I237" s="203">
        <f>PRODUCT(E237,G237)</f>
        <v>0</v>
      </c>
      <c r="J237" s="204"/>
      <c r="K237" s="205"/>
    </row>
    <row r="238" spans="1:11" ht="24" customHeight="1" x14ac:dyDescent="0.2">
      <c r="A238" s="36" t="s">
        <v>161</v>
      </c>
      <c r="B238" s="8" t="s">
        <v>162</v>
      </c>
      <c r="C238" s="218" t="s">
        <v>160</v>
      </c>
      <c r="D238" s="219"/>
      <c r="E238" s="187">
        <f>SUM(J141)</f>
        <v>154484.5</v>
      </c>
      <c r="F238" s="188"/>
      <c r="G238" s="213">
        <v>0</v>
      </c>
      <c r="H238" s="214"/>
      <c r="I238" s="206">
        <f>PRODUCT(E238,G238)</f>
        <v>0</v>
      </c>
      <c r="J238" s="207"/>
      <c r="K238" s="208"/>
    </row>
    <row r="239" spans="1:11" ht="24" customHeight="1" thickBot="1" x14ac:dyDescent="0.25">
      <c r="A239" s="38" t="s">
        <v>163</v>
      </c>
      <c r="B239" s="18" t="s">
        <v>164</v>
      </c>
      <c r="C239" s="197" t="s">
        <v>160</v>
      </c>
      <c r="D239" s="198"/>
      <c r="E239" s="199">
        <f>SUM(K142)</f>
        <v>359101.05</v>
      </c>
      <c r="F239" s="200"/>
      <c r="G239" s="201">
        <v>0</v>
      </c>
      <c r="H239" s="202"/>
      <c r="I239" s="172">
        <f>PRODUCT(E239,G239)</f>
        <v>0</v>
      </c>
      <c r="J239" s="173"/>
      <c r="K239" s="174"/>
    </row>
    <row r="240" spans="1:11" ht="25.5" customHeight="1" x14ac:dyDescent="0.2">
      <c r="A240" s="160"/>
      <c r="C240" s="164"/>
      <c r="D240" s="164"/>
      <c r="E240" s="168" t="s">
        <v>365</v>
      </c>
      <c r="F240" s="168"/>
      <c r="G240" s="168"/>
      <c r="H240" s="168"/>
      <c r="I240" s="165">
        <f>SUM(I237:K239)</f>
        <v>0</v>
      </c>
      <c r="J240" s="166"/>
      <c r="K240" s="167"/>
    </row>
    <row r="241" spans="1:11" s="71" customFormat="1" ht="24" customHeight="1" thickBot="1" x14ac:dyDescent="0.25">
      <c r="A241" s="161" t="s">
        <v>165</v>
      </c>
      <c r="B241" s="69" t="s">
        <v>270</v>
      </c>
      <c r="C241" s="168"/>
      <c r="D241" s="168"/>
      <c r="E241" s="168"/>
      <c r="F241" s="168"/>
      <c r="G241" s="169"/>
      <c r="H241" s="169"/>
      <c r="I241" s="170"/>
      <c r="J241" s="170"/>
      <c r="K241" s="171"/>
    </row>
    <row r="242" spans="1:11" ht="24" customHeight="1" thickBot="1" x14ac:dyDescent="0.25">
      <c r="A242" s="129"/>
      <c r="B242" s="98" t="s">
        <v>271</v>
      </c>
      <c r="C242" s="191" t="s">
        <v>166</v>
      </c>
      <c r="D242" s="192"/>
      <c r="E242" s="193">
        <f>SUM(K159)</f>
        <v>2352</v>
      </c>
      <c r="F242" s="194"/>
      <c r="G242" s="310">
        <v>0</v>
      </c>
      <c r="H242" s="311"/>
      <c r="I242" s="175">
        <f>PRODUCT(E242,G242)</f>
        <v>0</v>
      </c>
      <c r="J242" s="176"/>
      <c r="K242" s="177"/>
    </row>
    <row r="243" spans="1:11" s="71" customFormat="1" ht="24" customHeight="1" thickBot="1" x14ac:dyDescent="0.25">
      <c r="A243" s="161" t="s">
        <v>168</v>
      </c>
      <c r="B243" s="69" t="s">
        <v>272</v>
      </c>
      <c r="C243" s="168"/>
      <c r="D243" s="168"/>
      <c r="E243" s="168"/>
      <c r="F243" s="168"/>
      <c r="G243" s="169"/>
      <c r="H243" s="169"/>
      <c r="I243" s="170"/>
      <c r="J243" s="170"/>
      <c r="K243" s="171"/>
    </row>
    <row r="244" spans="1:11" ht="24" customHeight="1" thickBot="1" x14ac:dyDescent="0.25">
      <c r="A244" s="129"/>
      <c r="B244" s="98" t="s">
        <v>169</v>
      </c>
      <c r="C244" s="191" t="s">
        <v>160</v>
      </c>
      <c r="D244" s="192"/>
      <c r="E244" s="193">
        <f>SUM(J172)</f>
        <v>17800</v>
      </c>
      <c r="F244" s="194"/>
      <c r="G244" s="310">
        <v>0</v>
      </c>
      <c r="H244" s="311"/>
      <c r="I244" s="175">
        <f>PRODUCT(E244,G244)</f>
        <v>0</v>
      </c>
      <c r="J244" s="176"/>
      <c r="K244" s="177"/>
    </row>
    <row r="245" spans="1:11" s="71" customFormat="1" ht="24" customHeight="1" thickBot="1" x14ac:dyDescent="0.25">
      <c r="A245" s="161" t="s">
        <v>171</v>
      </c>
      <c r="B245" s="69" t="s">
        <v>274</v>
      </c>
      <c r="C245" s="168"/>
      <c r="D245" s="168"/>
      <c r="E245" s="168"/>
      <c r="F245" s="168"/>
      <c r="G245" s="169"/>
      <c r="H245" s="169"/>
      <c r="I245" s="170"/>
      <c r="J245" s="170"/>
      <c r="K245" s="171"/>
    </row>
    <row r="246" spans="1:11" ht="24" customHeight="1" thickBot="1" x14ac:dyDescent="0.25">
      <c r="A246" s="129"/>
      <c r="B246" s="98" t="s">
        <v>170</v>
      </c>
      <c r="C246" s="191" t="s">
        <v>160</v>
      </c>
      <c r="D246" s="192"/>
      <c r="E246" s="193">
        <f>SUM(E180)</f>
        <v>4450</v>
      </c>
      <c r="F246" s="194"/>
      <c r="G246" s="310">
        <v>0</v>
      </c>
      <c r="H246" s="311"/>
      <c r="I246" s="175">
        <f>PRODUCT(E246,G246)</f>
        <v>0</v>
      </c>
      <c r="J246" s="176"/>
      <c r="K246" s="177"/>
    </row>
    <row r="247" spans="1:11" s="71" customFormat="1" ht="24" customHeight="1" thickBot="1" x14ac:dyDescent="0.25">
      <c r="A247" s="161" t="s">
        <v>172</v>
      </c>
      <c r="B247" s="69" t="s">
        <v>275</v>
      </c>
      <c r="C247" s="168"/>
      <c r="D247" s="168"/>
      <c r="E247" s="168"/>
      <c r="F247" s="168"/>
      <c r="G247" s="169"/>
      <c r="H247" s="169"/>
      <c r="I247" s="170"/>
      <c r="J247" s="170"/>
      <c r="K247" s="171"/>
    </row>
    <row r="248" spans="1:11" ht="24" customHeight="1" x14ac:dyDescent="0.2">
      <c r="A248" s="88" t="s">
        <v>276</v>
      </c>
      <c r="B248" s="89" t="s">
        <v>278</v>
      </c>
      <c r="C248" s="211" t="s">
        <v>166</v>
      </c>
      <c r="D248" s="212"/>
      <c r="E248" s="189">
        <f>SUM(E184)</f>
        <v>3740</v>
      </c>
      <c r="F248" s="190"/>
      <c r="G248" s="305">
        <v>0</v>
      </c>
      <c r="H248" s="306"/>
      <c r="I248" s="203">
        <f>PRODUCT(E248,G248)</f>
        <v>0</v>
      </c>
      <c r="J248" s="204"/>
      <c r="K248" s="205"/>
    </row>
    <row r="249" spans="1:11" ht="24" customHeight="1" thickBot="1" x14ac:dyDescent="0.25">
      <c r="A249" s="38" t="s">
        <v>277</v>
      </c>
      <c r="B249" s="18" t="s">
        <v>279</v>
      </c>
      <c r="C249" s="197" t="s">
        <v>160</v>
      </c>
      <c r="D249" s="198"/>
      <c r="E249" s="199">
        <f>SUM(E185)</f>
        <v>6800</v>
      </c>
      <c r="F249" s="200"/>
      <c r="G249" s="201">
        <v>0</v>
      </c>
      <c r="H249" s="202"/>
      <c r="I249" s="172">
        <f>PRODUCT(E249,G249)</f>
        <v>0</v>
      </c>
      <c r="J249" s="173"/>
      <c r="K249" s="174"/>
    </row>
    <row r="250" spans="1:11" ht="24" customHeight="1" x14ac:dyDescent="0.2">
      <c r="A250" s="160"/>
      <c r="C250" s="164"/>
      <c r="D250" s="164"/>
      <c r="E250" s="168" t="s">
        <v>366</v>
      </c>
      <c r="F250" s="168"/>
      <c r="G250" s="168"/>
      <c r="H250" s="168"/>
      <c r="I250" s="165">
        <f>SUM(I247:K249)</f>
        <v>0</v>
      </c>
      <c r="J250" s="166"/>
      <c r="K250" s="167"/>
    </row>
    <row r="251" spans="1:11" s="71" customFormat="1" ht="24" customHeight="1" thickBot="1" x14ac:dyDescent="0.25">
      <c r="A251" s="161" t="s">
        <v>174</v>
      </c>
      <c r="B251" s="69" t="s">
        <v>280</v>
      </c>
      <c r="C251" s="168"/>
      <c r="D251" s="168"/>
      <c r="E251" s="168"/>
      <c r="F251" s="168"/>
      <c r="G251" s="169"/>
      <c r="H251" s="169"/>
      <c r="I251" s="170"/>
      <c r="J251" s="170"/>
      <c r="K251" s="171"/>
    </row>
    <row r="252" spans="1:11" ht="24" customHeight="1" x14ac:dyDescent="0.2">
      <c r="A252" s="88" t="s">
        <v>175</v>
      </c>
      <c r="B252" s="89" t="s">
        <v>153</v>
      </c>
      <c r="C252" s="211" t="s">
        <v>178</v>
      </c>
      <c r="D252" s="212"/>
      <c r="E252" s="189">
        <f>SUM(J188)</f>
        <v>30</v>
      </c>
      <c r="F252" s="190"/>
      <c r="G252" s="305">
        <v>0</v>
      </c>
      <c r="H252" s="306"/>
      <c r="I252" s="203">
        <f>PRODUCT(E252,G252)</f>
        <v>0</v>
      </c>
      <c r="J252" s="204"/>
      <c r="K252" s="205"/>
    </row>
    <row r="253" spans="1:11" ht="24" customHeight="1" x14ac:dyDescent="0.2">
      <c r="A253" s="36" t="s">
        <v>176</v>
      </c>
      <c r="B253" s="8" t="s">
        <v>180</v>
      </c>
      <c r="C253" s="218" t="s">
        <v>178</v>
      </c>
      <c r="D253" s="219"/>
      <c r="E253" s="187">
        <f>SUM(J189)</f>
        <v>20</v>
      </c>
      <c r="F253" s="188"/>
      <c r="G253" s="213">
        <v>0</v>
      </c>
      <c r="H253" s="214"/>
      <c r="I253" s="206">
        <f>PRODUCT(E253,G253)</f>
        <v>0</v>
      </c>
      <c r="J253" s="207"/>
      <c r="K253" s="208"/>
    </row>
    <row r="254" spans="1:11" ht="24" customHeight="1" thickBot="1" x14ac:dyDescent="0.25">
      <c r="A254" s="38" t="s">
        <v>177</v>
      </c>
      <c r="B254" s="18" t="s">
        <v>179</v>
      </c>
      <c r="C254" s="197" t="s">
        <v>178</v>
      </c>
      <c r="D254" s="198"/>
      <c r="E254" s="199">
        <f>SUM(J190)</f>
        <v>20</v>
      </c>
      <c r="F254" s="200"/>
      <c r="G254" s="201">
        <v>0</v>
      </c>
      <c r="H254" s="202"/>
      <c r="I254" s="172">
        <f>PRODUCT(E254,G254)</f>
        <v>0</v>
      </c>
      <c r="J254" s="173"/>
      <c r="K254" s="174"/>
    </row>
    <row r="255" spans="1:11" ht="24" customHeight="1" x14ac:dyDescent="0.2">
      <c r="A255" s="160"/>
      <c r="C255" s="164"/>
      <c r="D255" s="164"/>
      <c r="E255" s="168" t="s">
        <v>367</v>
      </c>
      <c r="F255" s="168"/>
      <c r="G255" s="168"/>
      <c r="H255" s="168"/>
      <c r="I255" s="165">
        <f>SUM(I252:K254)</f>
        <v>0</v>
      </c>
      <c r="J255" s="166"/>
      <c r="K255" s="167"/>
    </row>
    <row r="256" spans="1:11" s="71" customFormat="1" ht="24" customHeight="1" thickBot="1" x14ac:dyDescent="0.25">
      <c r="A256" s="161" t="s">
        <v>194</v>
      </c>
      <c r="B256" s="69" t="s">
        <v>173</v>
      </c>
      <c r="C256" s="168"/>
      <c r="D256" s="168"/>
      <c r="E256" s="168"/>
      <c r="F256" s="168"/>
      <c r="G256" s="169"/>
      <c r="H256" s="169"/>
      <c r="I256" s="170"/>
      <c r="J256" s="170"/>
      <c r="K256" s="171"/>
    </row>
    <row r="257" spans="1:11" ht="24" customHeight="1" x14ac:dyDescent="0.2">
      <c r="A257" s="88" t="s">
        <v>193</v>
      </c>
      <c r="B257" s="89" t="s">
        <v>256</v>
      </c>
      <c r="C257" s="292" t="s">
        <v>281</v>
      </c>
      <c r="D257" s="292"/>
      <c r="E257" s="291">
        <v>3.5</v>
      </c>
      <c r="F257" s="291"/>
      <c r="G257" s="196">
        <v>0</v>
      </c>
      <c r="H257" s="196"/>
      <c r="I257" s="209">
        <f>PRODUCT(E257,G257)</f>
        <v>0</v>
      </c>
      <c r="J257" s="209"/>
      <c r="K257" s="210"/>
    </row>
    <row r="258" spans="1:11" ht="24" customHeight="1" x14ac:dyDescent="0.2">
      <c r="A258" s="36" t="s">
        <v>195</v>
      </c>
      <c r="B258" s="8" t="s">
        <v>363</v>
      </c>
      <c r="C258" s="182" t="s">
        <v>160</v>
      </c>
      <c r="D258" s="182"/>
      <c r="E258" s="183">
        <f>SUM(J196:K212)</f>
        <v>8550</v>
      </c>
      <c r="F258" s="183"/>
      <c r="G258" s="184">
        <v>0</v>
      </c>
      <c r="H258" s="184"/>
      <c r="I258" s="185">
        <f>PRODUCT(E258,G258)</f>
        <v>0</v>
      </c>
      <c r="J258" s="185"/>
      <c r="K258" s="186"/>
    </row>
    <row r="259" spans="1:11" ht="24" customHeight="1" thickBot="1" x14ac:dyDescent="0.25">
      <c r="A259" s="38" t="s">
        <v>195</v>
      </c>
      <c r="B259" s="18" t="s">
        <v>364</v>
      </c>
      <c r="C259" s="225" t="s">
        <v>160</v>
      </c>
      <c r="D259" s="225"/>
      <c r="E259" s="290">
        <f>SUM(J216:K228)</f>
        <v>2350</v>
      </c>
      <c r="F259" s="290"/>
      <c r="G259" s="297">
        <v>0</v>
      </c>
      <c r="H259" s="297"/>
      <c r="I259" s="302">
        <f>PRODUCT(E259,G259)</f>
        <v>0</v>
      </c>
      <c r="J259" s="302"/>
      <c r="K259" s="303"/>
    </row>
    <row r="260" spans="1:11" ht="24" customHeight="1" x14ac:dyDescent="0.2">
      <c r="C260" s="164"/>
      <c r="D260" s="164"/>
      <c r="E260" s="168" t="s">
        <v>368</v>
      </c>
      <c r="F260" s="168"/>
      <c r="G260" s="168"/>
      <c r="H260" s="168"/>
      <c r="I260" s="165">
        <f>SUM(I257:K259)</f>
        <v>0</v>
      </c>
      <c r="J260" s="166"/>
      <c r="K260" s="304"/>
    </row>
    <row r="261" spans="1:11" ht="24" customHeight="1" thickBot="1" x14ac:dyDescent="0.25">
      <c r="E261" s="72"/>
      <c r="F261" s="72"/>
      <c r="G261" s="72"/>
      <c r="H261" s="72"/>
      <c r="I261" s="159"/>
      <c r="J261" s="159"/>
      <c r="K261" s="159"/>
    </row>
    <row r="262" spans="1:11" ht="24" customHeight="1" x14ac:dyDescent="0.2">
      <c r="B262" s="298" t="s">
        <v>181</v>
      </c>
      <c r="C262" s="299"/>
      <c r="D262" s="299"/>
      <c r="E262" s="299"/>
      <c r="F262" s="299"/>
      <c r="G262" s="299"/>
      <c r="H262" s="299"/>
      <c r="I262" s="293">
        <f>SUM(I260,I255,I250,I246,I244,I242,I240)</f>
        <v>0</v>
      </c>
      <c r="J262" s="293"/>
      <c r="K262" s="294"/>
    </row>
    <row r="263" spans="1:11" ht="24" customHeight="1" thickBot="1" x14ac:dyDescent="0.25">
      <c r="B263" s="300" t="s">
        <v>182</v>
      </c>
      <c r="C263" s="301"/>
      <c r="D263" s="301"/>
      <c r="E263" s="301"/>
      <c r="F263" s="301"/>
      <c r="G263" s="301"/>
      <c r="H263" s="301"/>
      <c r="I263" s="295">
        <f>PRODUCT(I262,27%)</f>
        <v>0</v>
      </c>
      <c r="J263" s="295"/>
      <c r="K263" s="296"/>
    </row>
    <row r="264" spans="1:11" s="71" customFormat="1" ht="24" customHeight="1" thickBot="1" x14ac:dyDescent="0.25">
      <c r="A264" s="68"/>
      <c r="B264" s="288" t="s">
        <v>282</v>
      </c>
      <c r="C264" s="289"/>
      <c r="D264" s="289"/>
      <c r="E264" s="289"/>
      <c r="F264" s="289"/>
      <c r="G264" s="289"/>
      <c r="H264" s="289"/>
      <c r="I264" s="286">
        <f>SUM(I262:J263)</f>
        <v>0</v>
      </c>
      <c r="J264" s="286"/>
      <c r="K264" s="287"/>
    </row>
    <row r="266" spans="1:11" x14ac:dyDescent="0.2">
      <c r="B266" s="76"/>
    </row>
    <row r="267" spans="1:11" x14ac:dyDescent="0.2">
      <c r="A267" s="99">
        <v>0</v>
      </c>
      <c r="B267" s="110" t="s">
        <v>298</v>
      </c>
    </row>
    <row r="268" spans="1:11" x14ac:dyDescent="0.2">
      <c r="B268" s="76"/>
    </row>
  </sheetData>
  <mergeCells count="354">
    <mergeCell ref="A234:B234"/>
    <mergeCell ref="C195:E195"/>
    <mergeCell ref="C253:D253"/>
    <mergeCell ref="G252:H252"/>
    <mergeCell ref="E252:F252"/>
    <mergeCell ref="G237:H237"/>
    <mergeCell ref="F189:H189"/>
    <mergeCell ref="E246:F246"/>
    <mergeCell ref="G246:H246"/>
    <mergeCell ref="C235:D235"/>
    <mergeCell ref="E235:F235"/>
    <mergeCell ref="G235:H235"/>
    <mergeCell ref="C237:D237"/>
    <mergeCell ref="C209:E209"/>
    <mergeCell ref="F209:I209"/>
    <mergeCell ref="C213:E213"/>
    <mergeCell ref="F213:I213"/>
    <mergeCell ref="C220:E220"/>
    <mergeCell ref="F220:I220"/>
    <mergeCell ref="C224:E224"/>
    <mergeCell ref="F224:I224"/>
    <mergeCell ref="C228:E228"/>
    <mergeCell ref="F228:I228"/>
    <mergeCell ref="E245:F245"/>
    <mergeCell ref="J150:K150"/>
    <mergeCell ref="C164:E164"/>
    <mergeCell ref="F164:I164"/>
    <mergeCell ref="J178:K178"/>
    <mergeCell ref="C179:E179"/>
    <mergeCell ref="F179:I179"/>
    <mergeCell ref="C150:E150"/>
    <mergeCell ref="F157:I157"/>
    <mergeCell ref="J157:K157"/>
    <mergeCell ref="F154:I154"/>
    <mergeCell ref="F155:I155"/>
    <mergeCell ref="F156:I156"/>
    <mergeCell ref="F158:I158"/>
    <mergeCell ref="C159:E159"/>
    <mergeCell ref="C165:E165"/>
    <mergeCell ref="F165:I165"/>
    <mergeCell ref="C178:E178"/>
    <mergeCell ref="F178:I178"/>
    <mergeCell ref="C163:E163"/>
    <mergeCell ref="F163:I163"/>
    <mergeCell ref="J163:K163"/>
    <mergeCell ref="B161:K161"/>
    <mergeCell ref="A1:K1"/>
    <mergeCell ref="A2:K2"/>
    <mergeCell ref="C246:D246"/>
    <mergeCell ref="F202:I202"/>
    <mergeCell ref="C205:E205"/>
    <mergeCell ref="F205:I205"/>
    <mergeCell ref="G244:H244"/>
    <mergeCell ref="C157:E157"/>
    <mergeCell ref="I246:K246"/>
    <mergeCell ref="C239:D239"/>
    <mergeCell ref="E239:F239"/>
    <mergeCell ref="G239:H239"/>
    <mergeCell ref="C242:D242"/>
    <mergeCell ref="E242:F242"/>
    <mergeCell ref="G242:H242"/>
    <mergeCell ref="I244:K244"/>
    <mergeCell ref="I5:K5"/>
    <mergeCell ref="I22:K22"/>
    <mergeCell ref="F136:H136"/>
    <mergeCell ref="F137:H137"/>
    <mergeCell ref="B144:K144"/>
    <mergeCell ref="C145:E145"/>
    <mergeCell ref="C146:E146"/>
    <mergeCell ref="A3:K3"/>
    <mergeCell ref="J146:K146"/>
    <mergeCell ref="J147:K147"/>
    <mergeCell ref="J148:K148"/>
    <mergeCell ref="J149:K149"/>
    <mergeCell ref="C148:E148"/>
    <mergeCell ref="C149:E149"/>
    <mergeCell ref="I264:K264"/>
    <mergeCell ref="B264:H264"/>
    <mergeCell ref="C259:D259"/>
    <mergeCell ref="E259:F259"/>
    <mergeCell ref="E257:F257"/>
    <mergeCell ref="C257:D257"/>
    <mergeCell ref="I262:K262"/>
    <mergeCell ref="I263:K263"/>
    <mergeCell ref="G259:H259"/>
    <mergeCell ref="B262:H262"/>
    <mergeCell ref="B263:H263"/>
    <mergeCell ref="I259:K259"/>
    <mergeCell ref="C260:D260"/>
    <mergeCell ref="E260:H260"/>
    <mergeCell ref="I260:K260"/>
    <mergeCell ref="G248:H248"/>
    <mergeCell ref="J194:K194"/>
    <mergeCell ref="J158:K158"/>
    <mergeCell ref="A137:B137"/>
    <mergeCell ref="F149:I149"/>
    <mergeCell ref="F159:I159"/>
    <mergeCell ref="C147:E147"/>
    <mergeCell ref="F43:H43"/>
    <mergeCell ref="I43:K43"/>
    <mergeCell ref="A5:E5"/>
    <mergeCell ref="A22:B22"/>
    <mergeCell ref="A43:B43"/>
    <mergeCell ref="F22:H22"/>
    <mergeCell ref="F5:H5"/>
    <mergeCell ref="J151:K151"/>
    <mergeCell ref="J152:K152"/>
    <mergeCell ref="J153:K153"/>
    <mergeCell ref="J154:K154"/>
    <mergeCell ref="J159:K159"/>
    <mergeCell ref="C158:E158"/>
    <mergeCell ref="A138:B138"/>
    <mergeCell ref="A141:B141"/>
    <mergeCell ref="A140:B140"/>
    <mergeCell ref="A142:B142"/>
    <mergeCell ref="A135:B135"/>
    <mergeCell ref="A136:B136"/>
    <mergeCell ref="J145:K145"/>
    <mergeCell ref="J155:K155"/>
    <mergeCell ref="J156:K156"/>
    <mergeCell ref="C167:E167"/>
    <mergeCell ref="F167:I167"/>
    <mergeCell ref="J167:K167"/>
    <mergeCell ref="F134:H134"/>
    <mergeCell ref="A134:B134"/>
    <mergeCell ref="F135:H135"/>
    <mergeCell ref="C154:E154"/>
    <mergeCell ref="C155:E155"/>
    <mergeCell ref="C156:E156"/>
    <mergeCell ref="F145:I145"/>
    <mergeCell ref="F146:I146"/>
    <mergeCell ref="F147:I147"/>
    <mergeCell ref="F148:I148"/>
    <mergeCell ref="C151:E151"/>
    <mergeCell ref="C152:E152"/>
    <mergeCell ref="C153:E153"/>
    <mergeCell ref="F150:I150"/>
    <mergeCell ref="F151:I151"/>
    <mergeCell ref="F152:I152"/>
    <mergeCell ref="F153:I153"/>
    <mergeCell ref="A139:B139"/>
    <mergeCell ref="J165:K165"/>
    <mergeCell ref="C162:E162"/>
    <mergeCell ref="F162:I162"/>
    <mergeCell ref="J162:K162"/>
    <mergeCell ref="J164:K164"/>
    <mergeCell ref="C171:E171"/>
    <mergeCell ref="F171:I171"/>
    <mergeCell ref="J171:K171"/>
    <mergeCell ref="C177:E177"/>
    <mergeCell ref="F177:I177"/>
    <mergeCell ref="J177:K177"/>
    <mergeCell ref="C168:E168"/>
    <mergeCell ref="F168:I168"/>
    <mergeCell ref="J168:K168"/>
    <mergeCell ref="C169:E169"/>
    <mergeCell ref="F169:I169"/>
    <mergeCell ref="J169:K169"/>
    <mergeCell ref="C166:E166"/>
    <mergeCell ref="F166:I166"/>
    <mergeCell ref="J166:K166"/>
    <mergeCell ref="C170:E170"/>
    <mergeCell ref="F170:I170"/>
    <mergeCell ref="J170:K170"/>
    <mergeCell ref="C172:E172"/>
    <mergeCell ref="F172:I172"/>
    <mergeCell ref="J172:K172"/>
    <mergeCell ref="C176:E176"/>
    <mergeCell ref="F176:I176"/>
    <mergeCell ref="J176:K176"/>
    <mergeCell ref="C175:E175"/>
    <mergeCell ref="F175:I175"/>
    <mergeCell ref="J175:K175"/>
    <mergeCell ref="B174:K174"/>
    <mergeCell ref="F180:I180"/>
    <mergeCell ref="J180:K180"/>
    <mergeCell ref="J179:K179"/>
    <mergeCell ref="C183:E183"/>
    <mergeCell ref="C180:E180"/>
    <mergeCell ref="B187:K187"/>
    <mergeCell ref="C194:E194"/>
    <mergeCell ref="F183:I183"/>
    <mergeCell ref="J183:K183"/>
    <mergeCell ref="C184:E184"/>
    <mergeCell ref="F184:I184"/>
    <mergeCell ref="J184:K184"/>
    <mergeCell ref="C193:E193"/>
    <mergeCell ref="F193:I193"/>
    <mergeCell ref="F190:H190"/>
    <mergeCell ref="J189:K189"/>
    <mergeCell ref="J188:K188"/>
    <mergeCell ref="B182:K182"/>
    <mergeCell ref="C185:E185"/>
    <mergeCell ref="J193:K193"/>
    <mergeCell ref="F185:I185"/>
    <mergeCell ref="J185:K185"/>
    <mergeCell ref="J201:K201"/>
    <mergeCell ref="J195:K195"/>
    <mergeCell ref="C196:E196"/>
    <mergeCell ref="F196:I196"/>
    <mergeCell ref="J196:K196"/>
    <mergeCell ref="C201:E201"/>
    <mergeCell ref="F201:I201"/>
    <mergeCell ref="F194:I194"/>
    <mergeCell ref="B192:K192"/>
    <mergeCell ref="F188:H188"/>
    <mergeCell ref="C198:E198"/>
    <mergeCell ref="F198:I198"/>
    <mergeCell ref="J198:K198"/>
    <mergeCell ref="J190:K190"/>
    <mergeCell ref="F195:I195"/>
    <mergeCell ref="C197:E197"/>
    <mergeCell ref="F197:I197"/>
    <mergeCell ref="J197:K197"/>
    <mergeCell ref="J205:K205"/>
    <mergeCell ref="J203:K203"/>
    <mergeCell ref="C204:E204"/>
    <mergeCell ref="F204:I204"/>
    <mergeCell ref="J204:K204"/>
    <mergeCell ref="F206:I206"/>
    <mergeCell ref="J206:K206"/>
    <mergeCell ref="J202:K202"/>
    <mergeCell ref="C199:E199"/>
    <mergeCell ref="F199:I199"/>
    <mergeCell ref="J199:K199"/>
    <mergeCell ref="C200:E200"/>
    <mergeCell ref="F200:I200"/>
    <mergeCell ref="C203:E203"/>
    <mergeCell ref="F203:I203"/>
    <mergeCell ref="J200:K200"/>
    <mergeCell ref="C202:E202"/>
    <mergeCell ref="C206:E206"/>
    <mergeCell ref="J209:K209"/>
    <mergeCell ref="C212:E212"/>
    <mergeCell ref="F212:I212"/>
    <mergeCell ref="J212:K212"/>
    <mergeCell ref="C207:E207"/>
    <mergeCell ref="F207:I207"/>
    <mergeCell ref="J207:K207"/>
    <mergeCell ref="C208:E208"/>
    <mergeCell ref="F208:I208"/>
    <mergeCell ref="J208:K208"/>
    <mergeCell ref="C210:E210"/>
    <mergeCell ref="F210:I210"/>
    <mergeCell ref="J210:K210"/>
    <mergeCell ref="C211:E211"/>
    <mergeCell ref="F211:I211"/>
    <mergeCell ref="J211:K211"/>
    <mergeCell ref="J213:K213"/>
    <mergeCell ref="I235:K235"/>
    <mergeCell ref="I238:K238"/>
    <mergeCell ref="I239:K239"/>
    <mergeCell ref="C238:D238"/>
    <mergeCell ref="E238:F238"/>
    <mergeCell ref="G238:H238"/>
    <mergeCell ref="I237:K237"/>
    <mergeCell ref="B236:K236"/>
    <mergeCell ref="C215:E215"/>
    <mergeCell ref="F215:I215"/>
    <mergeCell ref="J215:K215"/>
    <mergeCell ref="C216:E216"/>
    <mergeCell ref="F216:I216"/>
    <mergeCell ref="J216:K216"/>
    <mergeCell ref="C217:E217"/>
    <mergeCell ref="F217:I217"/>
    <mergeCell ref="J217:K217"/>
    <mergeCell ref="C218:E218"/>
    <mergeCell ref="F218:I218"/>
    <mergeCell ref="J218:K218"/>
    <mergeCell ref="C219:E219"/>
    <mergeCell ref="F219:I219"/>
    <mergeCell ref="J219:K219"/>
    <mergeCell ref="G257:H257"/>
    <mergeCell ref="C249:D249"/>
    <mergeCell ref="E249:F249"/>
    <mergeCell ref="G249:H249"/>
    <mergeCell ref="I248:K248"/>
    <mergeCell ref="I249:K249"/>
    <mergeCell ref="I252:K252"/>
    <mergeCell ref="I253:K253"/>
    <mergeCell ref="I257:K257"/>
    <mergeCell ref="C252:D252"/>
    <mergeCell ref="C248:D248"/>
    <mergeCell ref="E248:F248"/>
    <mergeCell ref="G254:H254"/>
    <mergeCell ref="E254:F254"/>
    <mergeCell ref="C254:D254"/>
    <mergeCell ref="G253:H253"/>
    <mergeCell ref="J220:K220"/>
    <mergeCell ref="C221:E221"/>
    <mergeCell ref="F221:I221"/>
    <mergeCell ref="J221:K221"/>
    <mergeCell ref="C222:E222"/>
    <mergeCell ref="F222:I222"/>
    <mergeCell ref="J222:K222"/>
    <mergeCell ref="C223:E223"/>
    <mergeCell ref="F223:I223"/>
    <mergeCell ref="J223:K223"/>
    <mergeCell ref="J228:K228"/>
    <mergeCell ref="J224:K224"/>
    <mergeCell ref="C225:E225"/>
    <mergeCell ref="F225:I225"/>
    <mergeCell ref="J225:K225"/>
    <mergeCell ref="C226:E226"/>
    <mergeCell ref="F226:I226"/>
    <mergeCell ref="J226:K226"/>
    <mergeCell ref="C227:E227"/>
    <mergeCell ref="F227:I227"/>
    <mergeCell ref="J227:K227"/>
    <mergeCell ref="C229:E229"/>
    <mergeCell ref="F229:I229"/>
    <mergeCell ref="J229:K229"/>
    <mergeCell ref="C258:D258"/>
    <mergeCell ref="E258:F258"/>
    <mergeCell ref="G258:H258"/>
    <mergeCell ref="I258:K258"/>
    <mergeCell ref="C256:D256"/>
    <mergeCell ref="E256:F256"/>
    <mergeCell ref="G256:H256"/>
    <mergeCell ref="I256:K256"/>
    <mergeCell ref="C251:D251"/>
    <mergeCell ref="E251:F251"/>
    <mergeCell ref="G251:H251"/>
    <mergeCell ref="I251:K251"/>
    <mergeCell ref="C247:D247"/>
    <mergeCell ref="E247:F247"/>
    <mergeCell ref="G247:H247"/>
    <mergeCell ref="I247:K247"/>
    <mergeCell ref="C245:D245"/>
    <mergeCell ref="E253:F253"/>
    <mergeCell ref="E237:F237"/>
    <mergeCell ref="C244:D244"/>
    <mergeCell ref="E244:F244"/>
    <mergeCell ref="C240:D240"/>
    <mergeCell ref="I240:K240"/>
    <mergeCell ref="E240:H240"/>
    <mergeCell ref="C250:D250"/>
    <mergeCell ref="E250:H250"/>
    <mergeCell ref="I250:K250"/>
    <mergeCell ref="C255:D255"/>
    <mergeCell ref="E255:H255"/>
    <mergeCell ref="I255:K255"/>
    <mergeCell ref="G245:H245"/>
    <mergeCell ref="I245:K245"/>
    <mergeCell ref="C243:D243"/>
    <mergeCell ref="E243:F243"/>
    <mergeCell ref="G243:H243"/>
    <mergeCell ref="I243:K243"/>
    <mergeCell ref="C241:D241"/>
    <mergeCell ref="E241:F241"/>
    <mergeCell ref="G241:H241"/>
    <mergeCell ref="I241:K241"/>
    <mergeCell ref="I254:K254"/>
    <mergeCell ref="I242:K242"/>
  </mergeCells>
  <phoneticPr fontId="0" type="noConversion"/>
  <pageMargins left="0.51181102362204722" right="0.23622047244094491" top="0.86614173228346458" bottom="0.70866141732283472" header="0.27559055118110237" footer="0.23622047244094491"/>
  <pageSetup paperSize="9" scale="91" orientation="portrait" r:id="rId1"/>
  <headerFooter alignWithMargins="0">
    <oddHeader>&amp;L&amp;"Arial Narrow,Normál"&amp;8Telki zöldterület-fenntartás 2019
&amp;R&amp;"Arial Narrow,Normál"&amp;8Extenzív területek</oddHeader>
    <oddFooter>&amp;C&amp;"Arial CE,Dőlt"&amp;8&amp;P/&amp;N oldal</oddFooter>
  </headerFooter>
  <rowBreaks count="2" manualBreakCount="2">
    <brk id="186" max="16383" man="1"/>
    <brk id="2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Miskolczi család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Műszak</dc:creator>
  <cp:lastModifiedBy>Műszak</cp:lastModifiedBy>
  <cp:lastPrinted>2019-01-29T14:18:59Z</cp:lastPrinted>
  <dcterms:created xsi:type="dcterms:W3CDTF">2006-12-03T17:09:23Z</dcterms:created>
  <dcterms:modified xsi:type="dcterms:W3CDTF">2019-02-11T12:16:43Z</dcterms:modified>
</cp:coreProperties>
</file>